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8850" activeTab="3"/>
  </bookViews>
  <sheets>
    <sheet name="BCDKT" sheetId="1" r:id="rId1"/>
    <sheet name="KQKD " sheetId="2" r:id="rId2"/>
    <sheet name="LCTT" sheetId="3" r:id="rId3"/>
    <sheet name="TMTC" sheetId="4" r:id="rId4"/>
  </sheets>
  <definedNames>
    <definedName name="_xlnm.Print_Titles" localSheetId="0">'BCDKT'!$5:$6</definedName>
    <definedName name="_xlnm.Print_Titles" localSheetId="1">'KQKD '!$5:$7</definedName>
    <definedName name="_xlnm.Print_Titles" localSheetId="2">'LCTT'!$6:$7</definedName>
  </definedNames>
  <calcPr fullCalcOnLoad="1"/>
</workbook>
</file>

<file path=xl/sharedStrings.xml><?xml version="1.0" encoding="utf-8"?>
<sst xmlns="http://schemas.openxmlformats.org/spreadsheetml/2006/main" count="458" uniqueCount="390">
  <si>
    <t xml:space="preserve">      C«ng ty cæ phÇn kho¸ng s¶n B¾c K¹n</t>
  </si>
  <si>
    <t>B¸o c¸o KÕt qu¶ ho¹t ®éng kinh doanh</t>
  </si>
  <si>
    <t>Quý II/ 2010</t>
  </si>
  <si>
    <t xml:space="preserve">                                                                                                §¬n vÞ tÝnh : VND</t>
  </si>
  <si>
    <t>ChØ tiªu</t>
  </si>
  <si>
    <t>M· sè</t>
  </si>
  <si>
    <t>Quý II</t>
  </si>
  <si>
    <t>Luü kÕ</t>
  </si>
  <si>
    <t>N¨m nay</t>
  </si>
  <si>
    <t>N¨m tr­íc</t>
  </si>
  <si>
    <t>1. Doanh thu b¸n hµng ho¸ vµ cung cÊp dÞch vô</t>
  </si>
  <si>
    <t>01</t>
  </si>
  <si>
    <t>Trong ®ã : doanh thu hµng xuÊt khÈu</t>
  </si>
  <si>
    <t>02</t>
  </si>
  <si>
    <t>2. C¸c kho¶n gi¶m trõ (03 = 04+05+06+07)</t>
  </si>
  <si>
    <t>03</t>
  </si>
  <si>
    <t>+ ChiÕt khÊu th­¬ng m¹i</t>
  </si>
  <si>
    <t>04</t>
  </si>
  <si>
    <t>+ Hµng b¸n bÞ tr¶ l¹i</t>
  </si>
  <si>
    <t>05</t>
  </si>
  <si>
    <t>+ ThuÕ tiªu thô ®Æc biÖt</t>
  </si>
  <si>
    <t>06</t>
  </si>
  <si>
    <t>+ ThuÕ xuÊt khÈu ph¶i nép</t>
  </si>
  <si>
    <t>07</t>
  </si>
  <si>
    <t>3. Doanh thu thuÇn vÒ b¸n hµng vµ cung cÊp dÞch vô (10=01- 03)</t>
  </si>
  <si>
    <t>10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</si>
  <si>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</si>
  <si>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</si>
  <si>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</si>
  <si>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</si>
  <si>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</si>
  <si>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</si>
  <si>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7. Chi phÝ tµi chÝnh</t>
  </si>
  <si>
    <t>22</t>
  </si>
  <si>
    <t>Trong ®ã : L·i vay ph¶i tr¶</t>
  </si>
  <si>
    <t>23</t>
  </si>
  <si>
    <t>8. Chi phÝ b¸n hµng</t>
  </si>
  <si>
    <t>24</t>
  </si>
  <si>
    <t>9. Chi phÝ qu¶n lý doanh nghiÖp</t>
  </si>
  <si>
    <t>25</t>
  </si>
  <si>
    <t xml:space="preserve">10. Lîi nhuËn thuÇn tõ ho¹t ®éng kinh doanh </t>
  </si>
  <si>
    <t>30</t>
  </si>
  <si>
    <t>(164 871 254)</t>
  </si>
  <si>
    <t xml:space="preserve"> {30 = 20+(21-22)-(24+25)}</t>
  </si>
  <si>
    <t>11. Thu nhËp kh¸c</t>
  </si>
  <si>
    <t>31</t>
  </si>
  <si>
    <t>12. Chi phÝ kh¸c</t>
  </si>
  <si>
    <t>13. Lîi nhuËn kh¸c (40=31-32)</t>
  </si>
  <si>
    <t>40</t>
  </si>
  <si>
    <t>(27 338 461)</t>
  </si>
  <si>
    <t>14. Tæng lîi nhuËn tr­íc thuÕ (50=30+40)</t>
  </si>
  <si>
    <t>50</t>
  </si>
  <si>
    <t xml:space="preserve">15. Chi phÝ ThuÕ thu nhËp doanh nghiÖp ph¶i nép </t>
  </si>
  <si>
    <t>51</t>
  </si>
  <si>
    <t>16. Chi phÝ ThuÕ thu nhËp doanh nghiÖp ho·n l¹i</t>
  </si>
  <si>
    <t>52</t>
  </si>
  <si>
    <t>17. Lîi nhuËn sau thuÕ (60=50-51)</t>
  </si>
  <si>
    <t>60</t>
  </si>
  <si>
    <t>18. L·i c¬ b¶n trªn cæ phiªó</t>
  </si>
  <si>
    <t>70</t>
  </si>
  <si>
    <t>484,35</t>
  </si>
  <si>
    <t>51,25</t>
  </si>
  <si>
    <t>783,48</t>
  </si>
  <si>
    <t>149,52</t>
  </si>
  <si>
    <t>KÕ to¸n</t>
  </si>
  <si>
    <t>Gi¸m ®èc</t>
  </si>
  <si>
    <t xml:space="preserve">TrÇn ThÞ YÕn                                             </t>
  </si>
  <si>
    <t>Mai V¨n B¶n</t>
  </si>
  <si>
    <t>C«ng ty cæ phÇn kho¸ng s¶n b¾c k¹n</t>
  </si>
  <si>
    <t xml:space="preserve">                                           B¶ng c©n ®èi kÕ to¸n</t>
  </si>
  <si>
    <t>Quý II/2010</t>
  </si>
  <si>
    <t xml:space="preserve">    §¬n vÞ tÝnh: VND</t>
  </si>
  <si>
    <t>Tµi s¶n</t>
  </si>
  <si>
    <t>ThuyÕt minh</t>
  </si>
  <si>
    <t>Sè cuèi kú</t>
  </si>
  <si>
    <t>Sè ®Çu n¨m</t>
  </si>
  <si>
    <t xml:space="preserve"> A.Tµi s¶n ng¾n h¹n                                          (100 = 110+120+130+140+150)</t>
  </si>
  <si>
    <t>100</t>
  </si>
  <si>
    <t>I. TiÒn</t>
  </si>
  <si>
    <t>110</t>
  </si>
  <si>
    <t>1. TiÒn</t>
  </si>
  <si>
    <t>111</t>
  </si>
  <si>
    <t>V.01</t>
  </si>
  <si>
    <t>2. C¸c kho¶n tiÒn t­¬ng ®­¬ng</t>
  </si>
  <si>
    <t>112</t>
  </si>
  <si>
    <t xml:space="preserve"> II. C¸c kho¶n ®Çu t­ tµi chÝnh ng¾n h¹n</t>
  </si>
  <si>
    <t>120</t>
  </si>
  <si>
    <t>V.02</t>
  </si>
  <si>
    <t>1. §Çu t­ ng¾n h¹n</t>
  </si>
  <si>
    <t>121</t>
  </si>
  <si>
    <t>2. Dù phßng gi¶m gi¸ ®Çu t­ ng¾n h¹n</t>
  </si>
  <si>
    <t xml:space="preserve"> III. C¸c kho¶n ph¶i thu ng¾n h¹n</t>
  </si>
  <si>
    <t>130</t>
  </si>
  <si>
    <t>1. Ph¶i thu kh¸ch hµng</t>
  </si>
  <si>
    <t>131</t>
  </si>
  <si>
    <t>2. Tr¶ tr­íc cho ng­êi b¸n</t>
  </si>
  <si>
    <t>132</t>
  </si>
  <si>
    <t>3. Ph¶i thu néi bé ng¾n h¹n</t>
  </si>
  <si>
    <t>4.Ph¶i thu theo tiÕn ®é kÕ ho¹ch H§ x©y dùng</t>
  </si>
  <si>
    <t>5. C¸c kho¶n ph¶i thu kh¸c</t>
  </si>
  <si>
    <t>138</t>
  </si>
  <si>
    <t>V.03</t>
  </si>
  <si>
    <t>6. Dù phßng ph¶i thu ng¾n h¹n khã ®ßi (*)</t>
  </si>
  <si>
    <t>139</t>
  </si>
  <si>
    <t>IV. Hµng tån kho</t>
  </si>
  <si>
    <t>140</t>
  </si>
  <si>
    <t>1.Hµng tån kho</t>
  </si>
  <si>
    <t>141</t>
  </si>
  <si>
    <t>V.04</t>
  </si>
  <si>
    <t xml:space="preserve"> 2.Dù phßng gi¶m gi¸ hµng tån kho (*)</t>
  </si>
  <si>
    <t>149</t>
  </si>
  <si>
    <t>V.Tµi s¶n ng¾n h¹n kh¸c</t>
  </si>
  <si>
    <t>1.Chi phÝ tr¶ tr­íc ng¾n h¹n</t>
  </si>
  <si>
    <t>2.ThuÕ GTGT ®­îc khÊu trõ</t>
  </si>
  <si>
    <t>3. ThuÕ vµ c¸c kho¶n ph¶i thu nhµ n­íc</t>
  </si>
  <si>
    <t>4.Tµi s¶n ng¾n h¹n kh¸c</t>
  </si>
  <si>
    <t xml:space="preserve"> B. Tµi s¶n  dµi h¹n                                             (200 = 210 + 220 + 240 + 250 + 260)</t>
  </si>
  <si>
    <t>200</t>
  </si>
  <si>
    <t>I.C¸c kho¶n ph¶i thu dµi h¹n</t>
  </si>
  <si>
    <t>1.Ph¶i thu dµi h¹n cña kh¸ch hµng</t>
  </si>
  <si>
    <t>2.Vèn kinh doanh cña c¸c ®¬n vÞ trùc thuéc</t>
  </si>
  <si>
    <t>3.Ph¶i thu néi bé dµi h¹n</t>
  </si>
  <si>
    <t>V.06</t>
  </si>
  <si>
    <t>4.Ph¶i thu dµi h¹n kh¸c</t>
  </si>
  <si>
    <t>V.07</t>
  </si>
  <si>
    <t>5.Dù phßng ph¶i thu dµi h¹n khã ®ßi (*)</t>
  </si>
  <si>
    <t>II.Tµi s¶n cè ®Þnh</t>
  </si>
  <si>
    <t>1.Tµi s¶n cè ®Þnh h÷u h×nh</t>
  </si>
  <si>
    <t>V.08</t>
  </si>
  <si>
    <t xml:space="preserve">    - Nguyªn gi¸</t>
  </si>
  <si>
    <t xml:space="preserve">    - Gi¸ trÞ hao mßn luü kÕ (*)</t>
  </si>
  <si>
    <t xml:space="preserve"> 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</si>
  <si>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</si>
  <si>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</si>
  <si>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</si>
  <si>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</si>
  <si>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</si>
  <si>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</si>
  <si>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</si>
  <si>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 xml:space="preserve">    - Gi¸ trÞ hao mßn luü kÕ</t>
  </si>
  <si>
    <t>IV. C¸c kho¶n ®Çu t­ tµi chÝnh dµi h¹n</t>
  </si>
  <si>
    <t>1.§Çu t­ vµo c«ng ty con</t>
  </si>
  <si>
    <t>2.§Çu t­ vµo c«ng ty liªn kÕt, liªn doanh</t>
  </si>
  <si>
    <t>3. §Çu t­ dµi h¹n kh¸c</t>
  </si>
  <si>
    <t>V.13</t>
  </si>
  <si>
    <t>4. Dù phßng gi¶m gi¸ ®Çu t­ dµi h¹n (*)</t>
  </si>
  <si>
    <t>V. Tµi s¶n dµi h¹n kh¸c</t>
  </si>
  <si>
    <t>1. Chi phÝ tr¶ tr­íc dµi h¹n</t>
  </si>
  <si>
    <t>V.14</t>
  </si>
  <si>
    <t>2.Tµi s¶n thuÕ thu nhËp ho·n l¹i</t>
  </si>
  <si>
    <t>V.21</t>
  </si>
  <si>
    <t>3.Tµi s¶n dµi h¹n kh¸c</t>
  </si>
  <si>
    <t>Tæng céng tµi s¶n (270 = 100 + 200)</t>
  </si>
  <si>
    <t>Nguån vèn</t>
  </si>
  <si>
    <t>A . Nî ph¶i tr¶ (300 = 300 + 330 )</t>
  </si>
  <si>
    <t>300</t>
  </si>
  <si>
    <t>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</si>
  <si>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</si>
  <si>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</si>
  <si>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</si>
  <si>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</si>
  <si>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</si>
  <si>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 xml:space="preserve">   3. Ng­êi mua tr¶ tiÒn tr­íc</t>
  </si>
  <si>
    <t xml:space="preserve">   4. ThuÕ vµ c¸c kho¶n nép Nhµ n­íc</t>
  </si>
  <si>
    <t>V.16</t>
  </si>
  <si>
    <t xml:space="preserve">   5. Ph¶i tr¶ ng­êi lao ®éng</t>
  </si>
  <si>
    <t xml:space="preserve">   6. Chi phÝ ph¶i tr¶</t>
  </si>
  <si>
    <t>V.17</t>
  </si>
  <si>
    <t xml:space="preserve">  7. Ph¶i tr¶ néi bé</t>
  </si>
  <si>
    <t xml:space="preserve">   8. Ph¶i tr¶ theo tiÕn ®é kÕ ho¹ch hîp ®ång x©y dùng </t>
  </si>
  <si>
    <t xml:space="preserve">   9. C¸c kho¶n ph¶i tr¶, ph¶i nép kh¸c</t>
  </si>
  <si>
    <t>V.18</t>
  </si>
  <si>
    <t xml:space="preserve">  10. Dù phßng ph¶i tr¶ ng¾n h¹n</t>
  </si>
  <si>
    <t xml:space="preserve">  11. Quü khen th­ëng phóc lîi</t>
  </si>
  <si>
    <t>II. Nî dµi h¹n</t>
  </si>
  <si>
    <t xml:space="preserve">   1. Ph¶i tr¶ dµi h¹n ng­êi b¸n</t>
  </si>
  <si>
    <t xml:space="preserve">    2. Ph¶i tr¶ dµi h¹n néi bé</t>
  </si>
  <si>
    <t>V.19</t>
  </si>
  <si>
    <t xml:space="preserve">   3. Ph¶i tr¶ dµi h¹n kh¸c</t>
  </si>
  <si>
    <t xml:space="preserve">   4. Vay vµ nî dµi h¹n</t>
  </si>
  <si>
    <t>V.20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</si>
  <si>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</si>
  <si>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</si>
  <si>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</si>
  <si>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>B . vèn chñ së h÷u  (400=410 + 430)</t>
  </si>
  <si>
    <t>400</t>
  </si>
  <si>
    <t>I. Vèn chñ së h÷u</t>
  </si>
  <si>
    <t>410</t>
  </si>
  <si>
    <t xml:space="preserve">   1. Vèn ®Çu t­ cña chñ së h÷u</t>
  </si>
  <si>
    <t>411</t>
  </si>
  <si>
    <t>V.22</t>
  </si>
  <si>
    <t xml:space="preserve">   2. ThÆng d­ vèn cæ phÇn</t>
  </si>
  <si>
    <t xml:space="preserve">   3. Vèn kh¸c cña chñ së h÷u</t>
  </si>
  <si>
    <t xml:space="preserve">   4. Cæ phiÕu quü</t>
  </si>
  <si>
    <t xml:space="preserve">   5. Chªnh lÖch ®¸nh gi¸ l¹i tµi s¶n</t>
  </si>
  <si>
    <t xml:space="preserve">   6. Chªnh lÖch 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</si>
  <si>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</si>
  <si>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</si>
  <si>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</si>
  <si>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 xml:space="preserve">   10. Lîi nhuËn ch­a ph©n phèi</t>
  </si>
  <si>
    <t xml:space="preserve">    11. Nguån vèn ®Çu t­ XDCB</t>
  </si>
  <si>
    <t>II. Nguån kinh phÝ, quü kh¸c</t>
  </si>
  <si>
    <t>Tæng céng nguån vèn                                 (440 = 300 +400)</t>
  </si>
  <si>
    <t xml:space="preserve">  TrÇn ThÞ YÕn</t>
  </si>
  <si>
    <t>C«ng ty cæ phÇn kho¸ng s¶n B¾c K¹n</t>
  </si>
  <si>
    <t xml:space="preserve">B¸o c¸o l­u chuyÓn tiÒn tÖ </t>
  </si>
  <si>
    <t>(Theo ph­¬ng ph¸p gi¸n tiÕp)</t>
  </si>
  <si>
    <t>§¬n vÞ tÝnh: VND</t>
  </si>
  <si>
    <t xml:space="preserve">M· sè </t>
  </si>
  <si>
    <t xml:space="preserve">Luü kÕ tõ ®Çu n¨m ®Õn cuèi quý </t>
  </si>
  <si>
    <t>I. L­u chuyÓn tiÒn tÖ tõ ho¹t ®éng s¶n xuÊt kinh doanh</t>
  </si>
  <si>
    <t>1. Lîi nhuËn tr­íc thuÕ</t>
  </si>
  <si>
    <t xml:space="preserve">2. §iÒu chØnh cho c¸c kho¶n </t>
  </si>
  <si>
    <t xml:space="preserve"> - KhÊu hao TSC§</t>
  </si>
  <si>
    <t xml:space="preserve"> - C¸c kho¶n dù phßng</t>
  </si>
  <si>
    <t xml:space="preserve"> - L·i, lç chªnh lÖch tû gi¸ hèi ®o¸i ch­a thùc hiÖn</t>
  </si>
  <si>
    <t xml:space="preserve"> - L·i, lç ho¹t ®éng ®Çu t­</t>
  </si>
  <si>
    <t xml:space="preserve"> - Chi phÝ l·i vay</t>
  </si>
  <si>
    <t>3. Lîi nhuËn tõ H§KD tr­íc thay ®æi vèn l­u ®éng</t>
  </si>
  <si>
    <t>08</t>
  </si>
  <si>
    <t xml:space="preserve"> - T¨ng, gi¶m c¸c kho¶n ph¶i thu</t>
  </si>
  <si>
    <t>09</t>
  </si>
  <si>
    <t xml:space="preserve"> - T¨ng, gi¶m hµng tån kho</t>
  </si>
  <si>
    <t xml:space="preserve"> - T¨ng, gi¶m c¸c kho¶n ph¶i tr¶ (kh«ng kÓ l·i vay ph¶i tr¶, thuÕ TNDN)</t>
  </si>
  <si>
    <t xml:space="preserve"> - T¨ng, gi¶m chi phÝ tr¶ tr­íc</t>
  </si>
  <si>
    <t>12</t>
  </si>
  <si>
    <t xml:space="preserve"> - TiÒn l·i vay ®· tr¶</t>
  </si>
  <si>
    <t>13</t>
  </si>
  <si>
    <t xml:space="preserve">  - ThuÕ thu nhËp doanh nghiÖp ®· nép</t>
  </si>
  <si>
    <t>14</t>
  </si>
  <si>
    <t xml:space="preserve"> - TiÒn thu kh¸c tõ c¸c ho¹t ®éng s¶n xuÊt kinh doanh</t>
  </si>
  <si>
    <t>15</t>
  </si>
  <si>
    <t xml:space="preserve"> - TiÒn chi kh¸c cho ho¹t ®éng kinh doanh</t>
  </si>
  <si>
    <t>16</t>
  </si>
  <si>
    <t>L­u chuyÓn tiÒn thuÇn tõ ho¹t ®éng kinh doanh</t>
  </si>
  <si>
    <t>II. L­u chuyÓn tõ ho¹t ®éng ®Çu t­</t>
  </si>
  <si>
    <t>1. TiÒn chi ®Ó mua s¾m, x©y dùng TSC§ vµ c¸c tµi s¶n kh¸c dµi h¹n</t>
  </si>
  <si>
    <t>2. TiÒn thu tõ thanh lý, nh­îng b¸n TSC§ vµ c¸c tµi s¶n dµi h¹n kh¸c</t>
  </si>
  <si>
    <t>3. TiÒn chi ®Çu t­ gãp vèn vµo ®¬n vÞ kh¸c</t>
  </si>
  <si>
    <t>4. TiÒn thu håi ®Çu t­ gãp vèn vµo ®¬n vÞ kh¸c</t>
  </si>
  <si>
    <t>26</t>
  </si>
  <si>
    <t>5. TiÒn thu l·i cho vay, cæ tøc vµ lîi nhuËn ®­îc chia</t>
  </si>
  <si>
    <t>27</t>
  </si>
  <si>
    <t>L­u chuyÓn tiÒn thuÇn tõ ho¹t ®éng ®Çu t­</t>
  </si>
  <si>
    <t>III. L­u chuyÓn tiÒn tõ ho¹t ®éng tµi chÝnh</t>
  </si>
  <si>
    <t>1. TiÒn thu tõ ph¸t hµnh cæ phiÕu, nhËn vèn gãp cña chñ SH</t>
  </si>
  <si>
    <t>2.TiÒn vay ng¾n h¹n, dµi h¹n nhËn ®­îc</t>
  </si>
  <si>
    <t>33</t>
  </si>
  <si>
    <t>3. TiÒn chi tr¶ nî gèc vay</t>
  </si>
  <si>
    <t>34</t>
  </si>
  <si>
    <t>4.Cæ tøc, lîi nhuËn ®· tr¶ cho chñ së h÷u</t>
  </si>
  <si>
    <t>36</t>
  </si>
  <si>
    <t>L­u chuyÓn tiÒn thuÇn tõ ho¹t ®éng tµi chÝnh</t>
  </si>
  <si>
    <t>L­u chuyÓn tiÒn thuÇn trong kú (50 = 20 + 30 + 40)</t>
  </si>
  <si>
    <t xml:space="preserve">TiÒn vµ c¸c kho¶n t­¬ng ®­¬ng tiÒn ®Çu kú         </t>
  </si>
  <si>
    <t>TiÒn vµ c¸c kho¶n t­¬ng ®­¬ng tiÒn cuèi kú                             (70=50 + 60)</t>
  </si>
  <si>
    <t>TrÇn ThÞ YÕn</t>
  </si>
  <si>
    <t xml:space="preserve">  C«ng ty cæ phÇn  kho¸ng s¶n b¾c K¹n </t>
  </si>
  <si>
    <t>ThuyÕt minh b¸o c¸o tµi chÝnh</t>
  </si>
  <si>
    <t>quý II/2010</t>
  </si>
  <si>
    <t xml:space="preserve"> I. §Æc ®iÓm ho¹t ®éng cña doanh nghiÖp:</t>
  </si>
  <si>
    <t xml:space="preserve"> 1. H×nh thøc së h÷u vèn: Vèn gãp cña c¸c cæ ®«ng</t>
  </si>
  <si>
    <t xml:space="preserve"> 2. LÜnh vùc kinh doanh: Khai th¸c, chÕ biÕn vµ kinh doanh kho¸ng s¶n - S¶n xuÊt, kinh doanh r­îu, bia, n­íc kho¸ng.</t>
  </si>
  <si>
    <t>3. Ngµnh nghÒ kinh doanh: Khai th¸c, chÕ biÕn vµ kinh doanh kho¸ng s¶n - S¶n xuÊt, kinh doanh r­îu, bia, n­íc kho¸ng.</t>
  </si>
  <si>
    <t xml:space="preserve"> II. Niªn ®é kÕ to¸n, ®¬n vÞ tiÒn tÖ sö dông trong kÕ to¸n:</t>
  </si>
  <si>
    <t xml:space="preserve"> 1. Niªn ®é kÕ to¸n: Niªn ®é kÕ to¸n b¾t ®Çu tõ ngµy 01 th¸ng 01 vµ kÕt thóc vµo ngµy 31 th¸ng 12.</t>
  </si>
  <si>
    <t xml:space="preserve"> 2. §¬n vÞ tiÒn tÖ sö dông trong kÕ to¸n: ViÖt Nam ®ång.</t>
  </si>
  <si>
    <t>III.ChuÈn mùc vµ chÕ ®é kÕ to¸n ¸p dông:</t>
  </si>
  <si>
    <t>1. ChÕ ®é kÕ to¸n ¸p dông theo QuyÕt ®Þnh sè 15/2006/Q§ - BTC ngµy 20 th¸ng 03 n¨m 2006 vµ c¸c chuÈn mùc kÕ to¸n ViÖt Nam.</t>
  </si>
  <si>
    <t>2. Tuyªn bè vÒ viÖc tu©n thñ ChuÈn mùc kÕ to¸n vµ ChÕ ®é kÕ to¸n.</t>
  </si>
  <si>
    <t>3. H×nh thøc sæ kÕ to¸n ¸p dông: Chøng tõ ghi sæ.</t>
  </si>
  <si>
    <t>IV. C¸c chÝnh s¸ch kÕ to¸n ¸p dông:</t>
  </si>
  <si>
    <t>1. Nguyªn t¾c x¸c ®Þnh c¸c kho¶n tiÒn vµ t­¬ng ®­¬ng tiÒn:</t>
  </si>
  <si>
    <t>TiÒn lµ chØ tiªu tæng hîp ph¶n ¸nh toµn bé tiÒn mÆt hiÖn cã vµ tiÒn g­Ø ng©n hµng t¹i thêi ®iÓm lËp b¸o c¸o.</t>
  </si>
  <si>
    <t>2. ChÝnh s¸nh kÕ to¸n ®èi víi hµng tån kho:</t>
  </si>
  <si>
    <t xml:space="preserve">  - Nguyªn t¾c ghi nhËn hµng tån kho: Hµng tån  kho ®­îc x¸c ®Þnh trªn c¬ së gi¸ gèc bao gåm:  Chi phÝ mua, chi phÝ khai th¸c, chÕ biÕn vµ c¸c kho¶n chi phÝ liªn quan trùc tiÕp kh¸c ph¸t sinh ®Ó cã ®­îc hµng tån kho ë ®Þa ®iÓm vµ tr¹ng th¸i hiÖn t¹i.</t>
  </si>
  <si>
    <t xml:space="preserve">  - Ph­¬ng ph¸p x¸c ®Þnh gi¸ trÞ hµng tån kho cuèi kú: Ph­¬ng ph¸p b×nh qu©n gia quyÒn.</t>
  </si>
  <si>
    <t xml:space="preserve"> - Ph­¬ng ph¸p h¹ch to¸n hµng tån kho: Ph­¬ng ph¸p kª khai th­êng xuyªn.</t>
  </si>
  <si>
    <t xml:space="preserve"> - Ph­¬ng ph¸p trÝch lËp dù phßng gi¶m gi¸ hµng tån kho theo c¸c quy ®Þnh kÕ to¸n hiÖn hµnh.</t>
  </si>
  <si>
    <t>3.Ghi nhËn vµ khÊu hao TSC§:</t>
  </si>
  <si>
    <t xml:space="preserve"> - Nguyªn t¾c ghi nhËn TSC§ (h÷u h×nh, v« h×nh) theo nguyªn gi¸ trõ gi¸ trÞ hao mßn luü kÕ.</t>
  </si>
  <si>
    <t xml:space="preserve"> - Ph­¬ng ph¸p khÊu hao TSC§ (h÷u h×nh, v« h×nh) ¸p dông ph­¬ng ph¸p khÊu hao ®­êng th¼ng, thêi gian trÝch khÊu hao theo (Th«ng t­ sè 203/2009/TT-BTC).</t>
  </si>
  <si>
    <t>5.Nguyªn t¾c ghi nhËn c¸c kho¶n ®Çu t­ tµi chÝnh:</t>
  </si>
  <si>
    <t xml:space="preserve">  §Çu t­ vµo C«ng ty liªn kÕt, hîp ®ång hîp t¸c kinh doanh, ®Çu t­ dµi h¹n kh¸c ghi theo gi¸ trÞ ngµy gãp vèn ®Çu t­.</t>
  </si>
  <si>
    <t xml:space="preserve">11. Nguyªn t¾c ghi nhËn doanh thu: </t>
  </si>
  <si>
    <t xml:space="preserve"> - Doanh thu b¸n hµng, cung cÊp dÞch vô ®­îc ghi nhËn khi giao hµng vµ chuyÓn quyÒn së h÷u cho ng­êi mua.</t>
  </si>
  <si>
    <t xml:space="preserve"> - Doanh thu ho¹t ®éng tµi chÝnh  ®­îc ghi nhËn theo l·i tiÒn g­Ø ng©n hµng vµ l·i tõ c¸c kho¶n ®Çu t­.</t>
  </si>
  <si>
    <t>12. Nguyªn t¾c ghi nhËn chi phÝ tµi chÝnh b»ng l·i vay ng©n hµng vµ lç tõ c¸c kho¶n ®Çu t­.</t>
  </si>
  <si>
    <t>V. Th«ng tin bæ sung cho c¸c kho¶n môc tr×nh bµy trong b¶ng c©n ®èi kÕ to¸n:</t>
  </si>
  <si>
    <t>1 - TiÒn vµ c¸c kho¶n t­¬ng ®­¬ng tiÒn</t>
  </si>
  <si>
    <t xml:space="preserve">  - TiÒn mÆt </t>
  </si>
  <si>
    <t xml:space="preserve">  - TiÒn göi ng©n hµng </t>
  </si>
  <si>
    <t xml:space="preserve">  - TiÒn ®ang chuyÓn</t>
  </si>
  <si>
    <t>Céng</t>
  </si>
  <si>
    <t>3 - C¸c kho¶n ph¶i thu ng¾n h¹n kh¸c</t>
  </si>
  <si>
    <t xml:space="preserve"> - VËt t­ thiÕu ch­a xö lý CN NM N­íc kho¸ng AVA </t>
  </si>
  <si>
    <t xml:space="preserve"> - Ph¶i thu phßng kinh doanh</t>
  </si>
  <si>
    <t xml:space="preserve"> - Má vµng T©n An</t>
  </si>
  <si>
    <t xml:space="preserve"> - Hoµn thæ Má vµng T©n An</t>
  </si>
  <si>
    <t xml:space="preserve"> - Ph¶i thu cña Vakaxi</t>
  </si>
  <si>
    <t xml:space="preserve"> - Ph¶i thu C«ng ty liªn doanh kim lo¹i mµu ViÖt B¾c</t>
  </si>
  <si>
    <t xml:space="preserve"> - Ph¶i thu kh¸c</t>
  </si>
  <si>
    <t>4 - Hµng tån kho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</si>
  <si>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</si>
  <si>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</si>
  <si>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</si>
  <si>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SXKD dë dang</t>
  </si>
  <si>
    <t xml:space="preserve"> - Thµnh phÈm</t>
  </si>
  <si>
    <t xml:space="preserve"> - Hµng ho¸</t>
  </si>
  <si>
    <t xml:space="preserve"> - Hµng göi ®i b¸n</t>
  </si>
  <si>
    <t>Céng gi¸ gèc hµng tån kho</t>
  </si>
  <si>
    <t xml:space="preserve"> - Dù phßng gi¶m gi¸ hµng tån kho</t>
  </si>
  <si>
    <t xml:space="preserve"> - Gi¸ trÞ thuÇn cã thÓ thùc hiÖn ®­îc</t>
  </si>
  <si>
    <t>5.1 - C¸c kho¶n thuÕ ph¶i thu</t>
  </si>
  <si>
    <t xml:space="preserve"> - ThuÕ GTGT cßn ®­îc khÊu trõ</t>
  </si>
  <si>
    <t>5.2 - Tµi s¶n ng¾n h¹n kh¸c</t>
  </si>
  <si>
    <t xml:space="preserve"> - T¹m øng</t>
  </si>
  <si>
    <t xml:space="preserve"> - Ký c­îc, ký ng¾n h¹n</t>
  </si>
  <si>
    <t>08 -T¨ng gi¶m tµi s¶n cè ®Þnh h÷u h×nh:</t>
  </si>
  <si>
    <t>Kho¶n môc</t>
  </si>
  <si>
    <t>Nhµ cöa</t>
  </si>
  <si>
    <t>M¸y mãc thiÕt bÞ</t>
  </si>
  <si>
    <t>Ph­¬ng tiÖn vËn t¶i truyÒn dÉn</t>
  </si>
  <si>
    <t>ThiÕt bÞ dông cô qu¶n lý</t>
  </si>
  <si>
    <t>TSC§ kh¸c</t>
  </si>
  <si>
    <t>Tæng céng</t>
  </si>
  <si>
    <t xml:space="preserve"> Nguyªn gi¸ tµi s¶n cè ®Þnh</t>
  </si>
  <si>
    <t xml:space="preserve"> Sè d­ ®Çu n¨m</t>
  </si>
  <si>
    <t xml:space="preserve"> -Mua trong kú</t>
  </si>
  <si>
    <t xml:space="preserve"> - §Çu t­ XDCB hoµn thµnh</t>
  </si>
  <si>
    <t>T¨ng kh¸c</t>
  </si>
  <si>
    <t xml:space="preserve"> - T¨ng do nhËn l¹i vèn gãp</t>
  </si>
  <si>
    <t xml:space="preserve"> - Gi¶m do ®iÒu chuyÓn</t>
  </si>
  <si>
    <t xml:space="preserve"> - Gi¶m do thanh lý </t>
  </si>
  <si>
    <t>Sè d­ cuèi kú</t>
  </si>
  <si>
    <t>Gi¸ trÞ hao mßn luü kÕ</t>
  </si>
  <si>
    <t>Sè d­ ®Çu n¨m</t>
  </si>
  <si>
    <t xml:space="preserve"> - KhÊu hao trong kú</t>
  </si>
  <si>
    <t xml:space="preserve"> - T¨ng do ®iÒu chuyÓn</t>
  </si>
  <si>
    <t xml:space="preserve"> - T¨ng kh¸c</t>
  </si>
  <si>
    <t xml:space="preserve"> - Gi¶m do thanh lý</t>
  </si>
  <si>
    <t>Sè d­ cuèÝ kú</t>
  </si>
  <si>
    <t>Gi¸ trÞ cßn l¹i ®Çu n¨m</t>
  </si>
  <si>
    <t>Gi¸ trÞ cßn l¹i cuèi kú</t>
  </si>
  <si>
    <t>* Nguyªn gi¸ TSC§ cuèi kú ®· khÊu hao hÕt nh­ng vÉn cßn sö dông:</t>
  </si>
  <si>
    <t xml:space="preserve"> Nguyªn gi¸ tµi s¶n cè ®Þnh v« h×nh</t>
  </si>
  <si>
    <t>QuyÒn khai th¸c</t>
  </si>
  <si>
    <t>PhÇn mÒn m¸y tÝnh</t>
  </si>
  <si>
    <t xml:space="preserve"> - T¨ng trong kú</t>
  </si>
  <si>
    <t xml:space="preserve"> - Gi¶m trong kú</t>
  </si>
  <si>
    <t>Sè d­ cuèÝ  kú</t>
  </si>
  <si>
    <t>11. Chi phÝ x©y dùng c¬ b¶n dë dang</t>
  </si>
  <si>
    <t>§Çu n¨m</t>
  </si>
  <si>
    <t xml:space="preserve">  - Tæng chi phÝ x©y dùng c¬ b¶n dë dang</t>
  </si>
  <si>
    <t xml:space="preserve">Trong ®ã: </t>
  </si>
  <si>
    <t xml:space="preserve">  +, Nhµ m¸y luyÖn ch×</t>
  </si>
  <si>
    <t xml:space="preserve"> +, Chî B¾c K¹n</t>
  </si>
  <si>
    <t xml:space="preserve"> +, Söa ch÷a XN bét kÏm « xÝt</t>
  </si>
  <si>
    <t xml:space="preserve"> +, §­êng tr¸nh XN tuyÓn kho¸ng</t>
  </si>
  <si>
    <t xml:space="preserve"> +, X­ëng in phun mê</t>
  </si>
  <si>
    <t xml:space="preserve"> +, Dù ¸n xö lý chÊt th¶i r¾n</t>
  </si>
  <si>
    <t xml:space="preserve"> +, Më réng NMCBRQ (tiÒn ®Òn bï ®Êt)</t>
  </si>
  <si>
    <t xml:space="preserve"> +, Chi phÝ lµm ®­êng, c«ng, s©n,  ®Ëp vµ tr¹m b¬m, ®Òn bï më réng XN tuyÓn kho¸ng</t>
  </si>
  <si>
    <t xml:space="preserve"> +, Dù ¸n  Nhµ m¸y xi m¨ng Chî Míi</t>
  </si>
  <si>
    <t xml:space="preserve"> +, §iÓm má Nµ Duång, Tñm Tã, Nµ Kh¾t</t>
  </si>
  <si>
    <t>13.1 §Çu t­ vµo c«ng ty liªn doanh, liªn kÕt</t>
  </si>
  <si>
    <t xml:space="preserve"> Sè ®Çu n¨m</t>
  </si>
  <si>
    <t xml:space="preserve"> - C«ng ty cæ phÇn ®Çu t­ th­¬ng m¹i vµ du lÞch B¾c Th¸i</t>
  </si>
  <si>
    <t xml:space="preserve"> - C«ng ty cæ phÇn kho¸ng s¶n B¾c K¹n Nikko ViÖt Nam</t>
  </si>
  <si>
    <t xml:space="preserve"> - C«ng ty liªn doanh Vakaxi</t>
  </si>
  <si>
    <t xml:space="preserve"> Céng</t>
  </si>
  <si>
    <t>13.2 §Çu t­ dµi h¹n kh¸c</t>
  </si>
  <si>
    <t xml:space="preserve"> - Dù ¸n ®Çu t­ khai th¸c kho¸ng s¶n bªn Lµo</t>
  </si>
  <si>
    <t xml:space="preserve"> - C«ng ty TNHH kÏm Kim B×nh Trung Quèc</t>
  </si>
  <si>
    <t xml:space="preserve"> - Tæng C«ng ty cæ phÇn kho¸ng s¶n luyÖn kim B¾c K¹n</t>
  </si>
  <si>
    <t>18. C¸c kho¶n ph¶i tr¶, ph¶i nép kh¸c</t>
  </si>
  <si>
    <t xml:space="preserve">           Sè ®Çu n¨m</t>
  </si>
  <si>
    <t xml:space="preserve"> + BHXH, BHYT, KPC§, BHTN</t>
  </si>
  <si>
    <t xml:space="preserve"> + C¸c kho¶n ph¶i tr¶, ph¶i nép kh¸c</t>
  </si>
  <si>
    <t xml:space="preserve">   Thu tiÒn hoµn thæ Má Vµng T©n An</t>
  </si>
  <si>
    <t xml:space="preserve">  Dù ¸n Nectarmo</t>
  </si>
  <si>
    <t xml:space="preserve">   Thï lao ban qu¶n lý ®iÒu hµnh</t>
  </si>
  <si>
    <t xml:space="preserve">  Ph¶i tr¶ tiÒn cæ tøc</t>
  </si>
  <si>
    <t xml:space="preserve">  Ph¶i tr¶ ph¶i C«ng ty liªn doanh kim lo¹i ViÖt B¾c </t>
  </si>
  <si>
    <t xml:space="preserve"> C¸c kho¶n kh¸c</t>
  </si>
  <si>
    <t>Tæng</t>
  </si>
  <si>
    <t xml:space="preserve">                                                                                       B¾c K¹n, ngµy  26  th¸ng  07  n¨m 2010</t>
  </si>
  <si>
    <t>B¾c K¹n, ngµy  26   th¸ng   07     n¨m 2010</t>
  </si>
  <si>
    <t xml:space="preserve">                                                                                                                                                B¾c K¹n, ngµy  24  th¸ng   07  n¨m 2010</t>
  </si>
  <si>
    <t xml:space="preserve">           B¾c K¹n, ngµy  24    th¸ng   07  n¨m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</si>
</sst>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\ ###"/>
    <numFmt numFmtId="165" formatCode="###,###,###,###"/>
    <numFmt numFmtId="166" formatCode="###,###,###,###,###"/>
    <numFmt numFmtId="167" formatCode="_(* #\ ##0\ ##0\ ##0_);_(* \(#\ ##0\ ##0\ ##0\);_(* &quot;-&quot;_);_(@_)"/>
    <numFmt numFmtId="168" formatCode="###\ ###\ ###\ ###"/>
  </numFmts>
  <fonts count="33">
    <font>
      <sz val="12"/>
      <name val=".VnTime"/>
      <family val="0"/>
    </font>
    <font>
      <b/>
      <sz val="12"/>
      <name val=".VnTimeH"/>
      <family val="2"/>
    </font>
    <font>
      <b/>
      <sz val="11"/>
      <name val=".VnTimeH"/>
      <family val="2"/>
    </font>
    <font>
      <b/>
      <sz val="14"/>
      <name val=".VnTimeH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.VnTime"/>
      <family val="0"/>
    </font>
    <font>
      <i/>
      <sz val="12"/>
      <name val="Arial"/>
      <family val="2"/>
    </font>
    <font>
      <sz val="8"/>
      <name val=".VnTime"/>
      <family val="0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4"/>
      <color indexed="8"/>
      <name val="MS Sans Serif"/>
      <family val="0"/>
    </font>
    <font>
      <b/>
      <sz val="14"/>
      <color indexed="8"/>
      <name val=".VnArialH"/>
      <family val="2"/>
    </font>
    <font>
      <sz val="14"/>
      <color indexed="8"/>
      <name val=".VnTime"/>
      <family val="2"/>
    </font>
    <font>
      <i/>
      <sz val="12"/>
      <color indexed="8"/>
      <name val=".VnArial"/>
      <family val="2"/>
    </font>
    <font>
      <b/>
      <sz val="12"/>
      <color indexed="8"/>
      <name val=".VnTime"/>
      <family val="2"/>
    </font>
    <font>
      <sz val="12"/>
      <color indexed="8"/>
      <name val=".VnArial"/>
      <family val="0"/>
    </font>
    <font>
      <b/>
      <sz val="12"/>
      <color indexed="8"/>
      <name val=".VnArialH"/>
      <family val="2"/>
    </font>
    <font>
      <b/>
      <sz val="12"/>
      <color indexed="8"/>
      <name val=".VnArial"/>
      <family val="2"/>
    </font>
    <font>
      <b/>
      <sz val="12"/>
      <color indexed="8"/>
      <name val="Arial"/>
      <family val="2"/>
    </font>
    <font>
      <b/>
      <sz val="14"/>
      <color indexed="8"/>
      <name val="MS Sans Serif"/>
      <family val="0"/>
    </font>
    <font>
      <sz val="12"/>
      <color indexed="8"/>
      <name val="MS Sans Serif"/>
      <family val="2"/>
    </font>
    <font>
      <b/>
      <sz val="14"/>
      <color indexed="8"/>
      <name val=".VnTime"/>
      <family val="2"/>
    </font>
    <font>
      <sz val="14"/>
      <name val=".VnTime"/>
      <family val="2"/>
    </font>
    <font>
      <i/>
      <sz val="14"/>
      <name val=".VnTime"/>
      <family val="2"/>
    </font>
    <font>
      <b/>
      <sz val="14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b/>
      <sz val="10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/>
    </xf>
    <xf numFmtId="41" fontId="6" fillId="0" borderId="4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0" fillId="0" borderId="6" xfId="0" applyNumberForma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0" fillId="0" borderId="3" xfId="0" applyNumberFormat="1" applyBorder="1" applyAlignment="1">
      <alignment vertical="center" wrapText="1"/>
    </xf>
    <xf numFmtId="41" fontId="7" fillId="0" borderId="4" xfId="0" applyNumberFormat="1" applyFont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0" fillId="0" borderId="7" xfId="0" applyNumberForma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65" fontId="12" fillId="0" borderId="0" xfId="15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5" fontId="12" fillId="0" borderId="2" xfId="15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64" fontId="21" fillId="0" borderId="3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4" fontId="21" fillId="0" borderId="4" xfId="0" applyNumberFormat="1" applyFont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 wrapText="1"/>
    </xf>
    <xf numFmtId="41" fontId="12" fillId="0" borderId="4" xfId="0" applyNumberFormat="1" applyFont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21" fillId="0" borderId="0" xfId="15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167" fontId="0" fillId="0" borderId="0" xfId="0" applyNumberFormat="1" applyAlignment="1">
      <alignment horizontal="right" vertical="center" wrapText="1"/>
    </xf>
    <xf numFmtId="41" fontId="5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6" fontId="28" fillId="0" borderId="3" xfId="0" applyNumberFormat="1" applyFont="1" applyBorder="1" applyAlignment="1">
      <alignment vertical="center" wrapText="1"/>
    </xf>
    <xf numFmtId="167" fontId="7" fillId="0" borderId="3" xfId="0" applyNumberFormat="1" applyFont="1" applyBorder="1" applyAlignment="1">
      <alignment horizontal="right" vertical="center" wrapText="1"/>
    </xf>
    <xf numFmtId="167" fontId="6" fillId="0" borderId="3" xfId="0" applyNumberFormat="1" applyFont="1" applyBorder="1" applyAlignment="1">
      <alignment vertical="center"/>
    </xf>
    <xf numFmtId="166" fontId="28" fillId="0" borderId="4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right" vertical="center" wrapText="1"/>
    </xf>
    <xf numFmtId="167" fontId="6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67" fontId="7" fillId="0" borderId="4" xfId="0" applyNumberFormat="1" applyFont="1" applyBorder="1" applyAlignment="1">
      <alignment horizontal="right" vertical="center" wrapText="1"/>
    </xf>
    <xf numFmtId="166" fontId="29" fillId="0" borderId="4" xfId="0" applyNumberFormat="1" applyFont="1" applyBorder="1" applyAlignment="1">
      <alignment vertical="center" wrapText="1"/>
    </xf>
    <xf numFmtId="167" fontId="7" fillId="0" borderId="4" xfId="0" applyNumberFormat="1" applyFont="1" applyBorder="1" applyAlignment="1">
      <alignment vertical="center"/>
    </xf>
    <xf numFmtId="167" fontId="6" fillId="0" borderId="4" xfId="0" applyNumberFormat="1" applyFont="1" applyBorder="1" applyAlignment="1">
      <alignment vertical="center" wrapText="1"/>
    </xf>
    <xf numFmtId="167" fontId="12" fillId="0" borderId="4" xfId="0" applyNumberFormat="1" applyFont="1" applyBorder="1" applyAlignment="1">
      <alignment vertical="center"/>
    </xf>
    <xf numFmtId="166" fontId="0" fillId="0" borderId="4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right" vertical="center" wrapText="1"/>
    </xf>
    <xf numFmtId="167" fontId="7" fillId="0" borderId="4" xfId="0" applyNumberFormat="1" applyFont="1" applyBorder="1" applyAlignment="1">
      <alignment vertical="center" wrapText="1"/>
    </xf>
    <xf numFmtId="167" fontId="0" fillId="0" borderId="4" xfId="0" applyNumberFormat="1" applyBorder="1" applyAlignment="1">
      <alignment vertical="center"/>
    </xf>
    <xf numFmtId="41" fontId="0" fillId="0" borderId="0" xfId="0" applyNumberFormat="1" applyAlignment="1">
      <alignment vertical="center" wrapText="1"/>
    </xf>
    <xf numFmtId="166" fontId="28" fillId="0" borderId="6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vertical="center" wrapText="1"/>
    </xf>
    <xf numFmtId="167" fontId="6" fillId="0" borderId="6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right" vertical="center" wrapText="1"/>
    </xf>
    <xf numFmtId="167" fontId="7" fillId="0" borderId="3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166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167" fontId="5" fillId="0" borderId="0" xfId="0" applyNumberFormat="1" applyFont="1" applyAlignment="1">
      <alignment horizontal="right" vertical="center" wrapText="1"/>
    </xf>
    <xf numFmtId="166" fontId="5" fillId="0" borderId="0" xfId="0" applyNumberFormat="1" applyFont="1" applyAlignment="1">
      <alignment vertical="center" wrapText="1"/>
    </xf>
    <xf numFmtId="41" fontId="5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0" fillId="0" borderId="16" xfId="0" applyNumberFormat="1" applyFont="1" applyBorder="1" applyAlignment="1">
      <alignment vertical="center" wrapText="1"/>
    </xf>
    <xf numFmtId="164" fontId="0" fillId="0" borderId="17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8" fontId="28" fillId="0" borderId="4" xfId="0" applyNumberFormat="1" applyFont="1" applyBorder="1" applyAlignment="1">
      <alignment horizontal="right" vertical="center" wrapText="1"/>
    </xf>
    <xf numFmtId="164" fontId="28" fillId="0" borderId="4" xfId="0" applyNumberFormat="1" applyFont="1" applyBorder="1" applyAlignment="1">
      <alignment horizontal="right" vertical="center" wrapText="1"/>
    </xf>
    <xf numFmtId="164" fontId="28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168" fontId="0" fillId="0" borderId="4" xfId="0" applyNumberFormat="1" applyFont="1" applyBorder="1" applyAlignment="1">
      <alignment vertical="center" wrapText="1"/>
    </xf>
    <xf numFmtId="168" fontId="0" fillId="0" borderId="4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168" fontId="28" fillId="0" borderId="6" xfId="0" applyNumberFormat="1" applyFont="1" applyBorder="1" applyAlignment="1">
      <alignment vertical="center" wrapText="1"/>
    </xf>
    <xf numFmtId="164" fontId="28" fillId="0" borderId="6" xfId="0" applyNumberFormat="1" applyFont="1" applyBorder="1" applyAlignment="1">
      <alignment vertical="center" wrapText="1"/>
    </xf>
    <xf numFmtId="168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64" fontId="30" fillId="0" borderId="18" xfId="0" applyNumberFormat="1" applyFont="1" applyBorder="1" applyAlignment="1">
      <alignment vertical="center" wrapText="1"/>
    </xf>
    <xf numFmtId="164" fontId="30" fillId="0" borderId="18" xfId="0" applyNumberFormat="1" applyFont="1" applyBorder="1" applyAlignment="1">
      <alignment horizontal="right" vertical="center" wrapText="1"/>
    </xf>
    <xf numFmtId="164" fontId="30" fillId="0" borderId="4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30" fillId="0" borderId="6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164" fontId="0" fillId="0" borderId="15" xfId="0" applyNumberFormat="1" applyFont="1" applyBorder="1" applyAlignment="1">
      <alignment vertical="center" wrapText="1"/>
    </xf>
    <xf numFmtId="164" fontId="0" fillId="0" borderId="9" xfId="0" applyNumberFormat="1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21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164" fontId="0" fillId="0" borderId="15" xfId="0" applyNumberFormat="1" applyFont="1" applyBorder="1" applyAlignment="1">
      <alignment horizontal="right" vertical="center" wrapText="1"/>
    </xf>
    <xf numFmtId="164" fontId="0" fillId="0" borderId="9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164" fontId="5" fillId="0" borderId="22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6" fontId="2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1" fontId="5" fillId="0" borderId="0" xfId="0" applyNumberFormat="1" applyFont="1" applyAlignment="1">
      <alignment horizontal="center" vertical="center" wrapText="1"/>
    </xf>
    <xf numFmtId="166" fontId="4" fillId="0" borderId="14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 horizontal="center" vertical="center" wrapText="1"/>
    </xf>
    <xf numFmtId="41" fontId="26" fillId="0" borderId="1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41" fontId="5" fillId="0" borderId="2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0" fillId="0" borderId="32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22" xfId="0" applyNumberFormat="1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168" fontId="5" fillId="0" borderId="25" xfId="0" applyNumberFormat="1" applyFont="1" applyBorder="1" applyAlignment="1">
      <alignment horizontal="right" vertical="center" wrapText="1"/>
    </xf>
    <xf numFmtId="168" fontId="5" fillId="0" borderId="13" xfId="0" applyNumberFormat="1" applyFont="1" applyBorder="1" applyAlignment="1">
      <alignment horizontal="right" vertical="center" wrapText="1"/>
    </xf>
    <xf numFmtId="168" fontId="5" fillId="0" borderId="22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64" fontId="0" fillId="0" borderId="32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41" fontId="5" fillId="0" borderId="8" xfId="0" applyNumberFormat="1" applyFont="1" applyBorder="1" applyAlignment="1">
      <alignment horizontal="center" vertical="center" wrapText="1"/>
    </xf>
    <xf numFmtId="41" fontId="5" fillId="0" borderId="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164" fontId="0" fillId="0" borderId="9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64" fontId="0" fillId="0" borderId="23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30" fillId="0" borderId="0" xfId="0" applyNumberFormat="1" applyFont="1" applyBorder="1" applyAlignment="1">
      <alignment vertical="center" wrapText="1"/>
    </xf>
    <xf numFmtId="164" fontId="30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450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2" name="Line 2"/>
        <xdr:cNvSpPr>
          <a:spLocks/>
        </xdr:cNvSpPr>
      </xdr:nvSpPr>
      <xdr:spPr>
        <a:xfrm>
          <a:off x="5991225" y="450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5991225" y="450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514350</xdr:colOff>
      <xdr:row>142</xdr:row>
      <xdr:rowOff>0</xdr:rowOff>
    </xdr:from>
    <xdr:to>
      <xdr:col>3</xdr:col>
      <xdr:colOff>514350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4210050" y="450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5" name="Line 5"/>
        <xdr:cNvSpPr>
          <a:spLocks/>
        </xdr:cNvSpPr>
      </xdr:nvSpPr>
      <xdr:spPr>
        <a:xfrm>
          <a:off x="3695700" y="450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6" name="Line 6"/>
        <xdr:cNvSpPr>
          <a:spLocks/>
        </xdr:cNvSpPr>
      </xdr:nvSpPr>
      <xdr:spPr>
        <a:xfrm>
          <a:off x="5991225" y="450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2352675" y="45043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5991225" y="450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504825</xdr:colOff>
      <xdr:row>142</xdr:row>
      <xdr:rowOff>0</xdr:rowOff>
    </xdr:from>
    <xdr:to>
      <xdr:col>4</xdr:col>
      <xdr:colOff>504825</xdr:colOff>
      <xdr:row>142</xdr:row>
      <xdr:rowOff>0</xdr:rowOff>
    </xdr:to>
    <xdr:sp>
      <xdr:nvSpPr>
        <xdr:cNvPr id="9" name="Line 9"/>
        <xdr:cNvSpPr>
          <a:spLocks/>
        </xdr:cNvSpPr>
      </xdr:nvSpPr>
      <xdr:spPr>
        <a:xfrm>
          <a:off x="5410200" y="450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0" name="Line 10"/>
        <xdr:cNvSpPr>
          <a:spLocks/>
        </xdr:cNvSpPr>
      </xdr:nvSpPr>
      <xdr:spPr>
        <a:xfrm>
          <a:off x="7143750" y="450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1" name="Line 11"/>
        <xdr:cNvSpPr>
          <a:spLocks/>
        </xdr:cNvSpPr>
      </xdr:nvSpPr>
      <xdr:spPr>
        <a:xfrm>
          <a:off x="7143750" y="450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9525</xdr:colOff>
      <xdr:row>142</xdr:row>
      <xdr:rowOff>0</xdr:rowOff>
    </xdr:to>
    <xdr:sp>
      <xdr:nvSpPr>
        <xdr:cNvPr id="12" name="Line 12"/>
        <xdr:cNvSpPr>
          <a:spLocks/>
        </xdr:cNvSpPr>
      </xdr:nvSpPr>
      <xdr:spPr>
        <a:xfrm>
          <a:off x="5991225" y="45043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447675</xdr:colOff>
      <xdr:row>131</xdr:row>
      <xdr:rowOff>19050</xdr:rowOff>
    </xdr:from>
    <xdr:to>
      <xdr:col>5</xdr:col>
      <xdr:colOff>447675</xdr:colOff>
      <xdr:row>141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6438900" y="42310050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79">
      <selection activeCell="E99" sqref="E99"/>
    </sheetView>
  </sheetViews>
  <sheetFormatPr defaultColWidth="8.796875" defaultRowHeight="18.75" customHeight="1"/>
  <cols>
    <col min="1" max="1" width="38" style="57" customWidth="1"/>
    <col min="2" max="2" width="6.19921875" style="57" customWidth="1"/>
    <col min="3" max="3" width="7.19921875" style="57" customWidth="1"/>
    <col min="4" max="4" width="17.09765625" style="56" customWidth="1"/>
    <col min="5" max="5" width="18.5" style="56" customWidth="1"/>
    <col min="6" max="8" width="12.19921875" style="57" customWidth="1"/>
    <col min="9" max="16384" width="9" style="57" customWidth="1"/>
  </cols>
  <sheetData>
    <row r="1" spans="1:4" ht="21.75" customHeight="1">
      <c r="A1" s="226" t="s">
        <v>68</v>
      </c>
      <c r="B1" s="226"/>
      <c r="C1" s="226"/>
      <c r="D1" s="226"/>
    </row>
    <row r="2" spans="1:5" ht="21.75" customHeight="1">
      <c r="A2" s="227" t="s">
        <v>69</v>
      </c>
      <c r="B2" s="227"/>
      <c r="C2" s="227"/>
      <c r="D2" s="227"/>
      <c r="E2" s="227"/>
    </row>
    <row r="3" spans="1:5" ht="21.75" customHeight="1">
      <c r="A3" s="228" t="s">
        <v>70</v>
      </c>
      <c r="B3" s="228"/>
      <c r="C3" s="228"/>
      <c r="D3" s="228"/>
      <c r="E3" s="228"/>
    </row>
    <row r="4" spans="3:5" ht="21.75" customHeight="1">
      <c r="C4" s="225" t="s">
        <v>71</v>
      </c>
      <c r="D4" s="225"/>
      <c r="E4" s="225"/>
    </row>
    <row r="5" spans="1:5" ht="36" customHeight="1">
      <c r="A5" s="59" t="s">
        <v>72</v>
      </c>
      <c r="B5" s="60" t="s">
        <v>5</v>
      </c>
      <c r="C5" s="60" t="s">
        <v>73</v>
      </c>
      <c r="D5" s="60" t="s">
        <v>74</v>
      </c>
      <c r="E5" s="60" t="s">
        <v>75</v>
      </c>
    </row>
    <row r="6" spans="1:5" ht="18.75" customHeight="1">
      <c r="A6" s="61">
        <v>1</v>
      </c>
      <c r="B6" s="62">
        <v>2</v>
      </c>
      <c r="C6" s="63">
        <v>3</v>
      </c>
      <c r="D6" s="64">
        <v>4</v>
      </c>
      <c r="E6" s="64">
        <v>5</v>
      </c>
    </row>
    <row r="7" spans="1:5" s="69" customFormat="1" ht="37.5" customHeight="1">
      <c r="A7" s="65" t="s">
        <v>76</v>
      </c>
      <c r="B7" s="66" t="s">
        <v>77</v>
      </c>
      <c r="C7" s="67"/>
      <c r="D7" s="68">
        <v>65263460220</v>
      </c>
      <c r="E7" s="68">
        <v>76966556386</v>
      </c>
    </row>
    <row r="8" spans="1:5" s="69" customFormat="1" ht="18.75" customHeight="1">
      <c r="A8" s="70" t="s">
        <v>78</v>
      </c>
      <c r="B8" s="71" t="s">
        <v>79</v>
      </c>
      <c r="C8" s="72"/>
      <c r="D8" s="73">
        <v>1959597055</v>
      </c>
      <c r="E8" s="73">
        <v>4342355777</v>
      </c>
    </row>
    <row r="9" spans="1:5" ht="18.75" customHeight="1">
      <c r="A9" s="74" t="s">
        <v>80</v>
      </c>
      <c r="B9" s="75" t="s">
        <v>81</v>
      </c>
      <c r="C9" s="76" t="s">
        <v>82</v>
      </c>
      <c r="D9" s="77">
        <v>1959597055</v>
      </c>
      <c r="E9" s="77">
        <v>4342355777</v>
      </c>
    </row>
    <row r="10" spans="1:5" ht="18.75" customHeight="1">
      <c r="A10" s="78" t="s">
        <v>83</v>
      </c>
      <c r="B10" s="75" t="s">
        <v>84</v>
      </c>
      <c r="C10" s="76"/>
      <c r="D10" s="77"/>
      <c r="E10" s="77"/>
    </row>
    <row r="11" spans="1:5" ht="36" customHeight="1">
      <c r="A11" s="70" t="s">
        <v>85</v>
      </c>
      <c r="B11" s="71" t="s">
        <v>86</v>
      </c>
      <c r="C11" s="72" t="s">
        <v>87</v>
      </c>
      <c r="D11" s="77"/>
      <c r="E11" s="77"/>
    </row>
    <row r="12" spans="1:5" ht="18.75" customHeight="1">
      <c r="A12" s="74" t="s">
        <v>88</v>
      </c>
      <c r="B12" s="75" t="s">
        <v>89</v>
      </c>
      <c r="C12" s="76"/>
      <c r="D12" s="77"/>
      <c r="E12" s="77"/>
    </row>
    <row r="13" spans="1:5" ht="18.75" customHeight="1">
      <c r="A13" s="74" t="s">
        <v>90</v>
      </c>
      <c r="B13" s="75">
        <v>129</v>
      </c>
      <c r="C13" s="76"/>
      <c r="D13" s="77"/>
      <c r="E13" s="77"/>
    </row>
    <row r="14" spans="1:5" s="69" customFormat="1" ht="18.75" customHeight="1">
      <c r="A14" s="70" t="s">
        <v>91</v>
      </c>
      <c r="B14" s="71" t="s">
        <v>92</v>
      </c>
      <c r="C14" s="72"/>
      <c r="D14" s="73">
        <v>16064014236</v>
      </c>
      <c r="E14" s="73">
        <v>16245085553</v>
      </c>
    </row>
    <row r="15" spans="1:5" ht="18.75" customHeight="1">
      <c r="A15" s="74" t="s">
        <v>93</v>
      </c>
      <c r="B15" s="75" t="s">
        <v>94</v>
      </c>
      <c r="C15" s="76"/>
      <c r="D15" s="77">
        <v>8415651315</v>
      </c>
      <c r="E15" s="77">
        <v>11945443968</v>
      </c>
    </row>
    <row r="16" spans="1:5" ht="18.75" customHeight="1">
      <c r="A16" s="74" t="s">
        <v>95</v>
      </c>
      <c r="B16" s="75" t="s">
        <v>96</v>
      </c>
      <c r="C16" s="76"/>
      <c r="D16" s="77">
        <v>5719162753</v>
      </c>
      <c r="E16" s="77">
        <v>2324459046</v>
      </c>
    </row>
    <row r="17" spans="1:5" ht="18.75" customHeight="1">
      <c r="A17" s="74" t="s">
        <v>97</v>
      </c>
      <c r="B17" s="75">
        <v>133</v>
      </c>
      <c r="C17" s="76"/>
      <c r="D17" s="77">
        <v>4176699</v>
      </c>
      <c r="E17" s="77"/>
    </row>
    <row r="18" spans="1:5" ht="36" customHeight="1">
      <c r="A18" s="74" t="s">
        <v>98</v>
      </c>
      <c r="B18" s="75">
        <v>134</v>
      </c>
      <c r="C18" s="76"/>
      <c r="D18" s="77"/>
      <c r="E18" s="77"/>
    </row>
    <row r="19" spans="1:5" ht="19.5" customHeight="1">
      <c r="A19" s="74" t="s">
        <v>99</v>
      </c>
      <c r="B19" s="75" t="s">
        <v>100</v>
      </c>
      <c r="C19" s="76" t="s">
        <v>101</v>
      </c>
      <c r="D19" s="77">
        <v>1925023469</v>
      </c>
      <c r="E19" s="77">
        <v>1975182539</v>
      </c>
    </row>
    <row r="20" spans="1:5" ht="36" customHeight="1">
      <c r="A20" s="74" t="s">
        <v>102</v>
      </c>
      <c r="B20" s="75" t="s">
        <v>103</v>
      </c>
      <c r="C20" s="76"/>
      <c r="D20" s="77"/>
      <c r="E20" s="77"/>
    </row>
    <row r="21" spans="1:5" s="69" customFormat="1" ht="19.5" customHeight="1">
      <c r="A21" s="70" t="s">
        <v>104</v>
      </c>
      <c r="B21" s="71" t="s">
        <v>105</v>
      </c>
      <c r="C21" s="72"/>
      <c r="D21" s="73">
        <v>43277322572</v>
      </c>
      <c r="E21" s="73">
        <v>51250546693</v>
      </c>
    </row>
    <row r="22" spans="1:5" ht="19.5" customHeight="1">
      <c r="A22" s="74" t="s">
        <v>106</v>
      </c>
      <c r="B22" s="75" t="s">
        <v>107</v>
      </c>
      <c r="C22" s="76" t="s">
        <v>108</v>
      </c>
      <c r="D22" s="77">
        <v>43277322572</v>
      </c>
      <c r="E22" s="77">
        <v>51250546693</v>
      </c>
    </row>
    <row r="23" spans="1:5" ht="19.5" customHeight="1">
      <c r="A23" s="74" t="s">
        <v>109</v>
      </c>
      <c r="B23" s="75" t="s">
        <v>110</v>
      </c>
      <c r="C23" s="76"/>
      <c r="D23" s="79"/>
      <c r="E23" s="79"/>
    </row>
    <row r="24" spans="1:5" s="69" customFormat="1" ht="19.5" customHeight="1">
      <c r="A24" s="80" t="s">
        <v>111</v>
      </c>
      <c r="B24" s="71">
        <v>150</v>
      </c>
      <c r="C24" s="72"/>
      <c r="D24" s="73">
        <v>3962526357</v>
      </c>
      <c r="E24" s="73">
        <v>5128568363</v>
      </c>
    </row>
    <row r="25" spans="1:5" ht="19.5" customHeight="1">
      <c r="A25" s="74" t="s">
        <v>112</v>
      </c>
      <c r="B25" s="75">
        <v>151</v>
      </c>
      <c r="C25" s="76"/>
      <c r="D25" s="77">
        <v>1907362150</v>
      </c>
      <c r="E25" s="77">
        <v>2674637640</v>
      </c>
    </row>
    <row r="26" spans="1:5" ht="19.5" customHeight="1">
      <c r="A26" s="74" t="s">
        <v>113</v>
      </c>
      <c r="B26" s="75">
        <v>152</v>
      </c>
      <c r="C26" s="76"/>
      <c r="D26" s="77">
        <v>0</v>
      </c>
      <c r="E26" s="77">
        <v>856507011</v>
      </c>
    </row>
    <row r="27" spans="1:5" ht="19.5" customHeight="1">
      <c r="A27" s="74" t="s">
        <v>114</v>
      </c>
      <c r="B27" s="75">
        <v>154</v>
      </c>
      <c r="C27" s="76"/>
      <c r="D27" s="77"/>
      <c r="E27" s="77"/>
    </row>
    <row r="28" spans="1:5" ht="19.5" customHeight="1">
      <c r="A28" s="74" t="s">
        <v>115</v>
      </c>
      <c r="B28" s="75">
        <v>158</v>
      </c>
      <c r="C28" s="76"/>
      <c r="D28" s="77">
        <v>2055164207</v>
      </c>
      <c r="E28" s="77">
        <v>1597423712</v>
      </c>
    </row>
    <row r="29" spans="1:5" ht="36" customHeight="1">
      <c r="A29" s="81" t="s">
        <v>116</v>
      </c>
      <c r="B29" s="71" t="s">
        <v>117</v>
      </c>
      <c r="C29" s="76"/>
      <c r="D29" s="73">
        <v>74544647134</v>
      </c>
      <c r="E29" s="73">
        <v>68631349519</v>
      </c>
    </row>
    <row r="30" spans="1:5" s="69" customFormat="1" ht="19.5" customHeight="1">
      <c r="A30" s="80" t="s">
        <v>118</v>
      </c>
      <c r="B30" s="71">
        <v>210</v>
      </c>
      <c r="C30" s="72"/>
      <c r="D30" s="73">
        <v>13417369</v>
      </c>
      <c r="E30" s="73">
        <v>13417369</v>
      </c>
    </row>
    <row r="31" spans="1:5" ht="19.5" customHeight="1">
      <c r="A31" s="74" t="s">
        <v>119</v>
      </c>
      <c r="B31" s="75">
        <v>211</v>
      </c>
      <c r="C31" s="76"/>
      <c r="D31" s="77"/>
      <c r="E31" s="77"/>
    </row>
    <row r="32" spans="1:5" ht="36" customHeight="1">
      <c r="A32" s="74" t="s">
        <v>120</v>
      </c>
      <c r="B32" s="75">
        <v>212</v>
      </c>
      <c r="C32" s="76"/>
      <c r="D32" s="77"/>
      <c r="E32" s="77"/>
    </row>
    <row r="33" spans="1:5" ht="19.5" customHeight="1">
      <c r="A33" s="74" t="s">
        <v>121</v>
      </c>
      <c r="B33" s="75">
        <v>213</v>
      </c>
      <c r="C33" s="76" t="s">
        <v>122</v>
      </c>
      <c r="D33" s="77"/>
      <c r="E33" s="77"/>
    </row>
    <row r="34" spans="1:5" ht="19.5" customHeight="1">
      <c r="A34" s="74" t="s">
        <v>123</v>
      </c>
      <c r="B34" s="75">
        <v>218</v>
      </c>
      <c r="C34" s="76" t="s">
        <v>124</v>
      </c>
      <c r="D34" s="77">
        <v>13417369</v>
      </c>
      <c r="E34" s="77">
        <v>13417369</v>
      </c>
    </row>
    <row r="35" spans="1:5" ht="19.5" customHeight="1">
      <c r="A35" s="74" t="s">
        <v>125</v>
      </c>
      <c r="B35" s="75">
        <v>219</v>
      </c>
      <c r="C35" s="76"/>
      <c r="D35" s="77"/>
      <c r="E35" s="77"/>
    </row>
    <row r="36" spans="1:5" ht="19.5" customHeight="1">
      <c r="A36" s="70" t="s">
        <v>126</v>
      </c>
      <c r="B36" s="71">
        <v>220</v>
      </c>
      <c r="C36" s="76"/>
      <c r="D36" s="73">
        <v>62467400237</v>
      </c>
      <c r="E36" s="73">
        <v>57431674245</v>
      </c>
    </row>
    <row r="37" spans="1:5" ht="19.5" customHeight="1">
      <c r="A37" s="74" t="s">
        <v>127</v>
      </c>
      <c r="B37" s="75">
        <v>221</v>
      </c>
      <c r="C37" s="76" t="s">
        <v>128</v>
      </c>
      <c r="D37" s="77">
        <v>20835536476</v>
      </c>
      <c r="E37" s="77">
        <v>20557283689</v>
      </c>
    </row>
    <row r="38" spans="1:5" ht="19.5" customHeight="1">
      <c r="A38" s="74" t="s">
        <v>129</v>
      </c>
      <c r="B38" s="75">
        <v>222</v>
      </c>
      <c r="C38" s="76"/>
      <c r="D38" s="77">
        <v>52761117231</v>
      </c>
      <c r="E38" s="77">
        <v>50223897749</v>
      </c>
    </row>
    <row r="39" spans="1:5" ht="19.5" customHeight="1">
      <c r="A39" s="74" t="s">
        <v>130</v>
      </c>
      <c r="B39" s="75">
        <v>223</v>
      </c>
      <c r="C39" s="76"/>
      <c r="D39" s="79">
        <v>-31925580755</v>
      </c>
      <c r="E39" s="79">
        <v>-29666614060</v>
      </c>
    </row>
    <row r="40" spans="1:5" ht="19.5" customHeight="1">
      <c r="A40" s="74" t="s">
        <v>131</v>
      </c>
      <c r="B40" s="75">
        <v>224</v>
      </c>
      <c r="C40" s="76" t="s">
        <v>132</v>
      </c>
      <c r="D40" s="77"/>
      <c r="E40" s="77"/>
    </row>
    <row r="41" spans="1:5" ht="19.5" customHeight="1">
      <c r="A41" s="74" t="s">
        <v>129</v>
      </c>
      <c r="B41" s="75">
        <v>225</v>
      </c>
      <c r="C41" s="76"/>
      <c r="D41" s="77"/>
      <c r="E41" s="77"/>
    </row>
    <row r="42" spans="1:5" ht="19.5" customHeight="1">
      <c r="A42" s="74" t="s">
        <v>130</v>
      </c>
      <c r="B42" s="75">
        <v>226</v>
      </c>
      <c r="C42" s="76"/>
      <c r="D42" s="77"/>
      <c r="E42" s="77"/>
    </row>
    <row r="43" spans="1:5" ht="19.5" customHeight="1">
      <c r="A43" s="74" t="s">
        <v>133</v>
      </c>
      <c r="B43" s="75">
        <v>227</v>
      </c>
      <c r="C43" s="76" t="s">
        <v>134</v>
      </c>
      <c r="D43" s="77">
        <v>529446525</v>
      </c>
      <c r="E43" s="77">
        <v>596491947</v>
      </c>
    </row>
    <row r="44" spans="1:5" ht="19.5" customHeight="1">
      <c r="A44" s="74" t="s">
        <v>129</v>
      </c>
      <c r="B44" s="75">
        <v>228</v>
      </c>
      <c r="C44" s="76"/>
      <c r="D44" s="77">
        <v>1108354127</v>
      </c>
      <c r="E44" s="77">
        <v>1108354127</v>
      </c>
    </row>
    <row r="45" spans="1:5" ht="19.5" customHeight="1">
      <c r="A45" s="74" t="s">
        <v>130</v>
      </c>
      <c r="B45" s="75">
        <v>229</v>
      </c>
      <c r="C45" s="76"/>
      <c r="D45" s="79">
        <v>-578907602</v>
      </c>
      <c r="E45" s="79">
        <v>-511862180</v>
      </c>
    </row>
    <row r="46" spans="1:5" ht="19.5" customHeight="1">
      <c r="A46" s="74" t="s">
        <v>135</v>
      </c>
      <c r="B46" s="75">
        <v>230</v>
      </c>
      <c r="C46" s="76" t="s">
        <v>136</v>
      </c>
      <c r="D46" s="77">
        <v>41102417236</v>
      </c>
      <c r="E46" s="77">
        <v>36277898609</v>
      </c>
    </row>
    <row r="47" spans="1:5" s="69" customFormat="1" ht="19.5" customHeight="1">
      <c r="A47" s="70" t="s">
        <v>137</v>
      </c>
      <c r="B47" s="71">
        <v>240</v>
      </c>
      <c r="C47" s="76" t="s">
        <v>138</v>
      </c>
      <c r="D47" s="77"/>
      <c r="E47" s="77"/>
    </row>
    <row r="48" spans="1:5" ht="19.5" customHeight="1">
      <c r="A48" s="74" t="s">
        <v>129</v>
      </c>
      <c r="B48" s="75">
        <v>241</v>
      </c>
      <c r="C48" s="76"/>
      <c r="D48" s="77"/>
      <c r="E48" s="77"/>
    </row>
    <row r="49" spans="1:5" ht="19.5" customHeight="1">
      <c r="A49" s="74" t="s">
        <v>139</v>
      </c>
      <c r="B49" s="75">
        <v>242</v>
      </c>
      <c r="C49" s="76"/>
      <c r="D49" s="77"/>
      <c r="E49" s="77"/>
    </row>
    <row r="50" spans="1:5" s="69" customFormat="1" ht="19.5" customHeight="1">
      <c r="A50" s="80" t="s">
        <v>140</v>
      </c>
      <c r="B50" s="71">
        <v>250</v>
      </c>
      <c r="C50" s="72"/>
      <c r="D50" s="73">
        <v>7040096757</v>
      </c>
      <c r="E50" s="73">
        <v>9042751832</v>
      </c>
    </row>
    <row r="51" spans="1:5" ht="19.5" customHeight="1">
      <c r="A51" s="74" t="s">
        <v>141</v>
      </c>
      <c r="B51" s="75">
        <v>251</v>
      </c>
      <c r="C51" s="76"/>
      <c r="D51" s="77"/>
      <c r="E51" s="77"/>
    </row>
    <row r="52" spans="1:5" ht="19.5" customHeight="1">
      <c r="A52" s="74" t="s">
        <v>142</v>
      </c>
      <c r="B52" s="75">
        <v>252</v>
      </c>
      <c r="C52" s="76"/>
      <c r="D52" s="77">
        <v>2113820797</v>
      </c>
      <c r="E52" s="77">
        <v>4610475872</v>
      </c>
    </row>
    <row r="53" spans="1:5" ht="19.5" customHeight="1">
      <c r="A53" s="74" t="s">
        <v>143</v>
      </c>
      <c r="B53" s="75">
        <v>258</v>
      </c>
      <c r="C53" s="76" t="s">
        <v>144</v>
      </c>
      <c r="D53" s="77">
        <v>4926275960</v>
      </c>
      <c r="E53" s="77">
        <v>4432275960</v>
      </c>
    </row>
    <row r="54" spans="1:5" ht="19.5" customHeight="1">
      <c r="A54" s="74" t="s">
        <v>145</v>
      </c>
      <c r="B54" s="75">
        <v>259</v>
      </c>
      <c r="C54" s="76"/>
      <c r="D54" s="77"/>
      <c r="E54" s="77"/>
    </row>
    <row r="55" spans="1:5" ht="19.5" customHeight="1">
      <c r="A55" s="80" t="s">
        <v>146</v>
      </c>
      <c r="B55" s="71">
        <v>260</v>
      </c>
      <c r="C55" s="76"/>
      <c r="D55" s="73">
        <v>5023732771</v>
      </c>
      <c r="E55" s="73">
        <v>2143506073</v>
      </c>
    </row>
    <row r="56" spans="1:5" ht="19.5" customHeight="1">
      <c r="A56" s="82" t="s">
        <v>147</v>
      </c>
      <c r="B56" s="75">
        <v>261</v>
      </c>
      <c r="C56" s="76" t="s">
        <v>148</v>
      </c>
      <c r="D56" s="77">
        <v>5023732771</v>
      </c>
      <c r="E56" s="77">
        <v>2143506073</v>
      </c>
    </row>
    <row r="57" spans="1:5" ht="19.5" customHeight="1">
      <c r="A57" s="82" t="s">
        <v>149</v>
      </c>
      <c r="B57" s="75">
        <v>262</v>
      </c>
      <c r="C57" s="76" t="s">
        <v>150</v>
      </c>
      <c r="D57" s="77"/>
      <c r="E57" s="77"/>
    </row>
    <row r="58" spans="1:5" ht="19.5" customHeight="1">
      <c r="A58" s="82" t="s">
        <v>151</v>
      </c>
      <c r="B58" s="75">
        <v>268</v>
      </c>
      <c r="C58" s="76"/>
      <c r="D58" s="77"/>
      <c r="E58" s="77"/>
    </row>
    <row r="59" spans="1:5" ht="36" customHeight="1">
      <c r="A59" s="81" t="s">
        <v>152</v>
      </c>
      <c r="B59" s="71">
        <v>270</v>
      </c>
      <c r="C59" s="76"/>
      <c r="D59" s="73">
        <v>139808107354</v>
      </c>
      <c r="E59" s="73">
        <v>145597905905</v>
      </c>
    </row>
    <row r="60" spans="1:5" ht="19.5" customHeight="1">
      <c r="A60" s="83" t="s">
        <v>153</v>
      </c>
      <c r="B60" s="71"/>
      <c r="C60" s="76"/>
      <c r="D60" s="77"/>
      <c r="E60" s="77"/>
    </row>
    <row r="61" spans="1:5" ht="19.5" customHeight="1">
      <c r="A61" s="81" t="s">
        <v>154</v>
      </c>
      <c r="B61" s="71" t="s">
        <v>155</v>
      </c>
      <c r="C61" s="76"/>
      <c r="D61" s="73">
        <v>46425534603</v>
      </c>
      <c r="E61" s="73">
        <v>51269685271</v>
      </c>
    </row>
    <row r="62" spans="1:5" ht="19.5" customHeight="1">
      <c r="A62" s="70" t="s">
        <v>156</v>
      </c>
      <c r="B62" s="71" t="s">
        <v>157</v>
      </c>
      <c r="C62" s="76"/>
      <c r="D62" s="73">
        <v>43713853318</v>
      </c>
      <c r="E62" s="73">
        <v>48386426017</v>
      </c>
    </row>
    <row r="63" spans="1:5" ht="21" customHeight="1">
      <c r="A63" s="78" t="s">
        <v>158</v>
      </c>
      <c r="B63" s="75" t="s">
        <v>159</v>
      </c>
      <c r="C63" s="76" t="s">
        <v>160</v>
      </c>
      <c r="D63" s="77">
        <v>698103319</v>
      </c>
      <c r="E63" s="77">
        <v>4601557897</v>
      </c>
    </row>
    <row r="64" spans="1:5" ht="21" customHeight="1">
      <c r="A64" s="74" t="s">
        <v>161</v>
      </c>
      <c r="B64" s="75">
        <v>312</v>
      </c>
      <c r="C64" s="76"/>
      <c r="D64" s="77">
        <v>3997037251</v>
      </c>
      <c r="E64" s="77">
        <v>4972699268</v>
      </c>
    </row>
    <row r="65" spans="1:5" ht="21" customHeight="1">
      <c r="A65" s="74" t="s">
        <v>162</v>
      </c>
      <c r="B65" s="75">
        <v>313</v>
      </c>
      <c r="C65" s="76"/>
      <c r="D65" s="77">
        <v>16596165584</v>
      </c>
      <c r="E65" s="77">
        <v>16498005584</v>
      </c>
    </row>
    <row r="66" spans="1:5" ht="21" customHeight="1">
      <c r="A66" s="74" t="s">
        <v>163</v>
      </c>
      <c r="B66" s="75">
        <v>314</v>
      </c>
      <c r="C66" s="76" t="s">
        <v>164</v>
      </c>
      <c r="D66" s="77">
        <v>6259867378</v>
      </c>
      <c r="E66" s="77">
        <v>9002288683</v>
      </c>
    </row>
    <row r="67" spans="1:5" ht="21" customHeight="1">
      <c r="A67" s="74" t="s">
        <v>165</v>
      </c>
      <c r="B67" s="75">
        <v>315</v>
      </c>
      <c r="C67" s="76"/>
      <c r="D67" s="77">
        <v>2258912867</v>
      </c>
      <c r="E67" s="77">
        <v>5386258747</v>
      </c>
    </row>
    <row r="68" spans="1:5" ht="19.5" customHeight="1">
      <c r="A68" s="74" t="s">
        <v>166</v>
      </c>
      <c r="B68" s="75">
        <v>316</v>
      </c>
      <c r="C68" s="76" t="s">
        <v>167</v>
      </c>
      <c r="D68" s="77"/>
      <c r="E68" s="77">
        <v>19541813</v>
      </c>
    </row>
    <row r="69" spans="1:5" ht="19.5" customHeight="1">
      <c r="A69" s="74" t="s">
        <v>168</v>
      </c>
      <c r="B69" s="75">
        <v>317</v>
      </c>
      <c r="C69" s="76"/>
      <c r="D69" s="77">
        <v>71775731</v>
      </c>
      <c r="E69" s="77"/>
    </row>
    <row r="70" spans="1:5" ht="36" customHeight="1">
      <c r="A70" s="74" t="s">
        <v>169</v>
      </c>
      <c r="B70" s="75">
        <v>318</v>
      </c>
      <c r="C70" s="76"/>
      <c r="D70" s="77"/>
      <c r="E70" s="77"/>
    </row>
    <row r="71" spans="1:5" ht="19.5" customHeight="1">
      <c r="A71" s="74" t="s">
        <v>170</v>
      </c>
      <c r="B71" s="75">
        <v>319</v>
      </c>
      <c r="C71" s="76" t="s">
        <v>171</v>
      </c>
      <c r="D71" s="77">
        <v>12315151012</v>
      </c>
      <c r="E71" s="77">
        <v>6460758125</v>
      </c>
    </row>
    <row r="72" spans="1:5" ht="19.5" customHeight="1">
      <c r="A72" s="74" t="s">
        <v>172</v>
      </c>
      <c r="B72" s="75">
        <v>320</v>
      </c>
      <c r="C72" s="76"/>
      <c r="D72" s="77"/>
      <c r="E72" s="77"/>
    </row>
    <row r="73" spans="1:5" ht="19.5" customHeight="1">
      <c r="A73" s="74" t="s">
        <v>173</v>
      </c>
      <c r="B73" s="75">
        <v>323</v>
      </c>
      <c r="C73" s="76"/>
      <c r="D73" s="77">
        <v>1516840176</v>
      </c>
      <c r="E73" s="77">
        <v>1445315900</v>
      </c>
    </row>
    <row r="74" spans="1:5" s="69" customFormat="1" ht="19.5" customHeight="1">
      <c r="A74" s="70" t="s">
        <v>174</v>
      </c>
      <c r="B74" s="71">
        <v>330</v>
      </c>
      <c r="C74" s="72"/>
      <c r="D74" s="73">
        <v>2711681285</v>
      </c>
      <c r="E74" s="73">
        <v>2883259254</v>
      </c>
    </row>
    <row r="75" spans="1:5" ht="19.5" customHeight="1">
      <c r="A75" s="74" t="s">
        <v>175</v>
      </c>
      <c r="B75" s="75">
        <v>331</v>
      </c>
      <c r="C75" s="76"/>
      <c r="D75" s="77"/>
      <c r="E75" s="77"/>
    </row>
    <row r="76" spans="1:5" ht="19.5" customHeight="1">
      <c r="A76" s="74" t="s">
        <v>176</v>
      </c>
      <c r="B76" s="75">
        <v>332</v>
      </c>
      <c r="C76" s="76" t="s">
        <v>177</v>
      </c>
      <c r="D76" s="77"/>
      <c r="E76" s="77"/>
    </row>
    <row r="77" spans="1:5" ht="19.5" customHeight="1">
      <c r="A77" s="74" t="s">
        <v>178</v>
      </c>
      <c r="B77" s="75">
        <v>333</v>
      </c>
      <c r="C77" s="76"/>
      <c r="D77" s="77">
        <v>18000000</v>
      </c>
      <c r="E77" s="77">
        <v>18000000</v>
      </c>
    </row>
    <row r="78" spans="1:5" ht="19.5" customHeight="1">
      <c r="A78" s="74" t="s">
        <v>179</v>
      </c>
      <c r="B78" s="75">
        <v>334</v>
      </c>
      <c r="C78" s="76" t="s">
        <v>180</v>
      </c>
      <c r="D78" s="77">
        <v>1895287197</v>
      </c>
      <c r="E78" s="77">
        <v>1895287197</v>
      </c>
    </row>
    <row r="79" spans="1:5" ht="19.5" customHeight="1">
      <c r="A79" s="74" t="s">
        <v>181</v>
      </c>
      <c r="B79" s="75">
        <v>335</v>
      </c>
      <c r="C79" s="76" t="s">
        <v>150</v>
      </c>
      <c r="D79" s="77"/>
      <c r="E79" s="77"/>
    </row>
    <row r="80" spans="1:5" ht="19.5" customHeight="1">
      <c r="A80" s="74" t="s">
        <v>182</v>
      </c>
      <c r="B80" s="75">
        <v>336</v>
      </c>
      <c r="C80" s="76"/>
      <c r="D80" s="77">
        <v>798394088</v>
      </c>
      <c r="E80" s="77">
        <v>969972057</v>
      </c>
    </row>
    <row r="81" spans="1:5" ht="19.5" customHeight="1">
      <c r="A81" s="74" t="s">
        <v>183</v>
      </c>
      <c r="B81" s="75">
        <v>337</v>
      </c>
      <c r="C81" s="76"/>
      <c r="D81" s="77"/>
      <c r="E81" s="77"/>
    </row>
    <row r="82" spans="1:5" ht="19.5" customHeight="1">
      <c r="A82" s="81" t="s">
        <v>184</v>
      </c>
      <c r="B82" s="71" t="s">
        <v>185</v>
      </c>
      <c r="C82" s="76"/>
      <c r="D82" s="73">
        <v>93382572751</v>
      </c>
      <c r="E82" s="73">
        <v>94328220634</v>
      </c>
    </row>
    <row r="83" spans="1:5" ht="19.5" customHeight="1">
      <c r="A83" s="70" t="s">
        <v>186</v>
      </c>
      <c r="B83" s="71" t="s">
        <v>187</v>
      </c>
      <c r="C83" s="76"/>
      <c r="D83" s="73">
        <v>93382572751</v>
      </c>
      <c r="E83" s="73">
        <v>94328220634</v>
      </c>
    </row>
    <row r="84" spans="1:5" ht="19.5" customHeight="1">
      <c r="A84" s="74" t="s">
        <v>188</v>
      </c>
      <c r="B84" s="75" t="s">
        <v>189</v>
      </c>
      <c r="C84" s="76" t="s">
        <v>190</v>
      </c>
      <c r="D84" s="77">
        <v>60347000000</v>
      </c>
      <c r="E84" s="77">
        <v>60347620000</v>
      </c>
    </row>
    <row r="85" spans="1:5" ht="19.5" customHeight="1">
      <c r="A85" s="74" t="s">
        <v>191</v>
      </c>
      <c r="B85" s="75">
        <v>412</v>
      </c>
      <c r="C85" s="76"/>
      <c r="D85" s="77">
        <v>16011030000</v>
      </c>
      <c r="E85" s="77">
        <v>16010410000</v>
      </c>
    </row>
    <row r="86" spans="1:5" ht="19.5" customHeight="1">
      <c r="A86" s="74" t="s">
        <v>192</v>
      </c>
      <c r="B86" s="75">
        <v>413</v>
      </c>
      <c r="C86" s="76"/>
      <c r="D86" s="77"/>
      <c r="E86" s="77"/>
    </row>
    <row r="87" spans="1:5" ht="19.5" customHeight="1">
      <c r="A87" s="74" t="s">
        <v>193</v>
      </c>
      <c r="B87" s="75">
        <v>414</v>
      </c>
      <c r="C87" s="76"/>
      <c r="D87" s="77"/>
      <c r="E87" s="77"/>
    </row>
    <row r="88" spans="1:5" ht="19.5" customHeight="1">
      <c r="A88" s="78" t="s">
        <v>194</v>
      </c>
      <c r="B88" s="75">
        <v>415</v>
      </c>
      <c r="C88" s="76"/>
      <c r="D88" s="77"/>
      <c r="E88" s="77"/>
    </row>
    <row r="89" spans="1:5" ht="19.5" customHeight="1">
      <c r="A89" s="74" t="s">
        <v>195</v>
      </c>
      <c r="B89" s="75">
        <v>416</v>
      </c>
      <c r="C89" s="76"/>
      <c r="D89" s="77">
        <v>62965250</v>
      </c>
      <c r="E89" s="77">
        <v>62965250</v>
      </c>
    </row>
    <row r="90" spans="1:5" ht="19.5" customHeight="1">
      <c r="A90" s="74" t="s">
        <v>196</v>
      </c>
      <c r="B90" s="75">
        <v>417</v>
      </c>
      <c r="C90" s="76"/>
      <c r="D90" s="77">
        <v>10813772575</v>
      </c>
      <c r="E90" s="77">
        <v>10012888302</v>
      </c>
    </row>
    <row r="91" spans="1:5" ht="19.5" customHeight="1">
      <c r="A91" s="74" t="s">
        <v>197</v>
      </c>
      <c r="B91" s="75">
        <v>418</v>
      </c>
      <c r="C91" s="76"/>
      <c r="D91" s="77">
        <v>1464758933</v>
      </c>
      <c r="E91" s="77">
        <v>1126360083</v>
      </c>
    </row>
    <row r="92" spans="1:5" ht="19.5" customHeight="1">
      <c r="A92" s="74" t="s">
        <v>198</v>
      </c>
      <c r="B92" s="75">
        <v>419</v>
      </c>
      <c r="C92" s="76"/>
      <c r="D92" s="77"/>
      <c r="E92" s="77"/>
    </row>
    <row r="93" spans="1:5" ht="19.5" customHeight="1">
      <c r="A93" s="74" t="s">
        <v>199</v>
      </c>
      <c r="B93" s="75">
        <v>420</v>
      </c>
      <c r="C93" s="76"/>
      <c r="D93" s="77">
        <v>4683045993</v>
      </c>
      <c r="E93" s="77">
        <v>6767976999</v>
      </c>
    </row>
    <row r="94" spans="1:5" ht="19.5" customHeight="1">
      <c r="A94" s="74" t="s">
        <v>200</v>
      </c>
      <c r="B94" s="75">
        <v>421</v>
      </c>
      <c r="C94" s="76"/>
      <c r="D94" s="77"/>
      <c r="E94" s="77"/>
    </row>
    <row r="95" spans="1:5" ht="19.5" customHeight="1">
      <c r="A95" s="70" t="s">
        <v>201</v>
      </c>
      <c r="B95" s="71">
        <v>430</v>
      </c>
      <c r="C95" s="76"/>
      <c r="D95" s="73"/>
      <c r="E95" s="73"/>
    </row>
    <row r="96" spans="1:5" ht="36" customHeight="1">
      <c r="A96" s="84" t="s">
        <v>202</v>
      </c>
      <c r="B96" s="85">
        <v>440</v>
      </c>
      <c r="C96" s="86"/>
      <c r="D96" s="87">
        <v>139808107354</v>
      </c>
      <c r="E96" s="87">
        <v>145597905905</v>
      </c>
    </row>
    <row r="97" spans="1:5" ht="6" customHeight="1">
      <c r="A97" s="88"/>
      <c r="B97" s="89"/>
      <c r="C97" s="90"/>
      <c r="D97" s="91"/>
      <c r="E97" s="91"/>
    </row>
    <row r="98" spans="1:5" ht="20.25" customHeight="1">
      <c r="A98" s="92"/>
      <c r="B98" s="225" t="s">
        <v>389</v>
      </c>
      <c r="C98" s="225"/>
      <c r="D98" s="225"/>
      <c r="E98" s="225"/>
    </row>
    <row r="99" spans="1:5" s="96" customFormat="1" ht="18.75" customHeight="1">
      <c r="A99" s="93" t="s">
        <v>64</v>
      </c>
      <c r="B99" s="69"/>
      <c r="C99" s="69"/>
      <c r="D99" s="94" t="s">
        <v>65</v>
      </c>
      <c r="E99" s="95">
        <v>0</v>
      </c>
    </row>
    <row r="100" spans="1:5" s="96" customFormat="1" ht="18.75" customHeight="1">
      <c r="A100" s="93"/>
      <c r="B100" s="69"/>
      <c r="C100" s="69"/>
      <c r="D100" s="94">
        <v>0</v>
      </c>
      <c r="E100" s="95"/>
    </row>
    <row r="101" spans="1:5" s="96" customFormat="1" ht="18.75" customHeight="1">
      <c r="A101" s="93"/>
      <c r="B101" s="69"/>
      <c r="C101" s="69"/>
      <c r="D101" s="94">
        <v>0</v>
      </c>
      <c r="E101" s="94">
        <v>0</v>
      </c>
    </row>
    <row r="102" spans="1:5" s="96" customFormat="1" ht="19.5" customHeight="1">
      <c r="A102" s="93"/>
      <c r="B102" s="69"/>
      <c r="C102" s="69"/>
      <c r="D102" s="94"/>
      <c r="E102" s="95"/>
    </row>
    <row r="103" spans="1:5" s="96" customFormat="1" ht="19.5" customHeight="1">
      <c r="A103" s="93"/>
      <c r="B103" s="69"/>
      <c r="C103" s="69"/>
      <c r="D103" s="94"/>
      <c r="E103" s="95"/>
    </row>
    <row r="104" spans="1:5" s="69" customFormat="1" ht="18" customHeight="1">
      <c r="A104" s="93" t="s">
        <v>203</v>
      </c>
      <c r="D104" s="94" t="s">
        <v>67</v>
      </c>
      <c r="E104" s="95"/>
    </row>
  </sheetData>
  <mergeCells count="5">
    <mergeCell ref="B98:E98"/>
    <mergeCell ref="A1:D1"/>
    <mergeCell ref="A2:E2"/>
    <mergeCell ref="A3:E3"/>
    <mergeCell ref="C4:E4"/>
  </mergeCells>
  <printOptions horizontalCentered="1"/>
  <pageMargins left="0.57" right="0.28" top="0.52" bottom="0.33" header="0.2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4">
      <selection activeCell="D31" sqref="D31"/>
    </sheetView>
  </sheetViews>
  <sheetFormatPr defaultColWidth="8.796875" defaultRowHeight="15"/>
  <cols>
    <col min="1" max="1" width="44.8984375" style="4" customWidth="1"/>
    <col min="2" max="2" width="9.59765625" style="4" customWidth="1"/>
    <col min="3" max="3" width="16.8984375" style="55" customWidth="1"/>
    <col min="4" max="4" width="17.09765625" style="4" customWidth="1"/>
    <col min="5" max="5" width="16.3984375" style="4" customWidth="1"/>
    <col min="6" max="6" width="16.19921875" style="4" customWidth="1"/>
    <col min="7" max="7" width="16.8984375" style="4" customWidth="1"/>
    <col min="8" max="16384" width="9" style="4" customWidth="1"/>
  </cols>
  <sheetData>
    <row r="1" spans="1:6" ht="19.5" customHeight="1">
      <c r="A1" s="229" t="s">
        <v>0</v>
      </c>
      <c r="B1" s="229"/>
      <c r="C1" s="2"/>
      <c r="D1" s="1"/>
      <c r="E1" s="3"/>
      <c r="F1" s="3"/>
    </row>
    <row r="2" spans="1:6" ht="30.75" customHeight="1">
      <c r="A2" s="230" t="s">
        <v>1</v>
      </c>
      <c r="B2" s="230"/>
      <c r="C2" s="230"/>
      <c r="D2" s="230"/>
      <c r="E2" s="230"/>
      <c r="F2" s="230"/>
    </row>
    <row r="3" spans="1:6" ht="19.5" customHeight="1">
      <c r="A3" s="230" t="s">
        <v>2</v>
      </c>
      <c r="B3" s="230"/>
      <c r="C3" s="230"/>
      <c r="D3" s="230"/>
      <c r="E3" s="230"/>
      <c r="F3" s="230"/>
    </row>
    <row r="4" spans="1:6" ht="19.5" customHeight="1">
      <c r="A4" s="5"/>
      <c r="B4" s="231" t="s">
        <v>3</v>
      </c>
      <c r="C4" s="231"/>
      <c r="D4" s="231"/>
      <c r="E4" s="231"/>
      <c r="F4" s="231"/>
    </row>
    <row r="5" spans="1:6" ht="19.5" customHeight="1">
      <c r="A5" s="232" t="s">
        <v>4</v>
      </c>
      <c r="B5" s="234" t="s">
        <v>5</v>
      </c>
      <c r="C5" s="236" t="s">
        <v>6</v>
      </c>
      <c r="D5" s="237"/>
      <c r="E5" s="236" t="s">
        <v>7</v>
      </c>
      <c r="F5" s="237"/>
    </row>
    <row r="6" spans="1:10" ht="19.5" customHeight="1">
      <c r="A6" s="233"/>
      <c r="B6" s="235"/>
      <c r="C6" s="6" t="s">
        <v>8</v>
      </c>
      <c r="D6" s="6" t="s">
        <v>9</v>
      </c>
      <c r="E6" s="6" t="s">
        <v>8</v>
      </c>
      <c r="F6" s="6" t="s">
        <v>9</v>
      </c>
      <c r="H6" s="7"/>
      <c r="I6" s="7"/>
      <c r="J6" s="7"/>
    </row>
    <row r="7" spans="1:10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9">
        <v>6</v>
      </c>
      <c r="H7" s="7"/>
      <c r="I7" s="7"/>
      <c r="J7" s="7"/>
    </row>
    <row r="8" spans="1:10" ht="19.5" customHeight="1">
      <c r="A8" s="10" t="s">
        <v>10</v>
      </c>
      <c r="B8" s="11" t="s">
        <v>11</v>
      </c>
      <c r="C8" s="12">
        <v>25894437935</v>
      </c>
      <c r="D8" s="12">
        <v>7105874715</v>
      </c>
      <c r="E8" s="13">
        <v>46086756895</v>
      </c>
      <c r="F8" s="12">
        <v>11563908541</v>
      </c>
      <c r="H8" s="238"/>
      <c r="I8" s="238"/>
      <c r="J8" s="238"/>
    </row>
    <row r="9" spans="1:10" ht="19.5" customHeight="1">
      <c r="A9" s="14" t="s">
        <v>12</v>
      </c>
      <c r="B9" s="15" t="s">
        <v>13</v>
      </c>
      <c r="C9" s="16"/>
      <c r="D9" s="17">
        <v>0</v>
      </c>
      <c r="E9" s="18">
        <v>0</v>
      </c>
      <c r="F9" s="17">
        <v>0</v>
      </c>
      <c r="H9" s="238"/>
      <c r="I9" s="238"/>
      <c r="J9" s="7"/>
    </row>
    <row r="10" spans="1:10" ht="19.5" customHeight="1">
      <c r="A10" s="19" t="s">
        <v>14</v>
      </c>
      <c r="B10" s="20" t="s">
        <v>15</v>
      </c>
      <c r="C10" s="17">
        <v>17327102</v>
      </c>
      <c r="D10" s="17">
        <v>32440116</v>
      </c>
      <c r="E10" s="21">
        <v>61611726</v>
      </c>
      <c r="F10" s="17">
        <v>105983564</v>
      </c>
      <c r="H10" s="7"/>
      <c r="I10" s="7"/>
      <c r="J10" s="7"/>
    </row>
    <row r="11" spans="1:10" ht="19.5" customHeight="1">
      <c r="A11" s="14" t="s">
        <v>16</v>
      </c>
      <c r="B11" s="15" t="s">
        <v>17</v>
      </c>
      <c r="C11" s="17">
        <v>0</v>
      </c>
      <c r="D11" s="22">
        <v>3378000</v>
      </c>
      <c r="E11" s="18">
        <v>0</v>
      </c>
      <c r="F11" s="22">
        <v>3378000</v>
      </c>
      <c r="H11" s="7"/>
      <c r="I11" s="7"/>
      <c r="J11" s="7"/>
    </row>
    <row r="12" spans="1:10" ht="19.5" customHeight="1">
      <c r="A12" s="14" t="s">
        <v>18</v>
      </c>
      <c r="B12" s="15" t="s">
        <v>19</v>
      </c>
      <c r="C12" s="17">
        <v>0</v>
      </c>
      <c r="D12" s="17">
        <v>0</v>
      </c>
      <c r="E12" s="18">
        <v>0</v>
      </c>
      <c r="F12" s="22">
        <v>0</v>
      </c>
      <c r="H12" s="7"/>
      <c r="I12" s="7"/>
      <c r="J12" s="7"/>
    </row>
    <row r="13" spans="1:10" ht="19.5" customHeight="1">
      <c r="A13" s="14" t="s">
        <v>20</v>
      </c>
      <c r="B13" s="15" t="s">
        <v>21</v>
      </c>
      <c r="C13" s="22">
        <v>17327102</v>
      </c>
      <c r="D13" s="22">
        <v>29062116</v>
      </c>
      <c r="E13" s="18">
        <v>61611726</v>
      </c>
      <c r="F13" s="22">
        <v>102605564</v>
      </c>
      <c r="H13" s="7"/>
      <c r="I13" s="7"/>
      <c r="J13" s="7"/>
    </row>
    <row r="14" spans="1:10" ht="19.5" customHeight="1">
      <c r="A14" s="14" t="s">
        <v>22</v>
      </c>
      <c r="B14" s="15" t="s">
        <v>23</v>
      </c>
      <c r="C14" s="17">
        <v>0</v>
      </c>
      <c r="D14" s="17">
        <v>0</v>
      </c>
      <c r="E14" s="18">
        <v>0</v>
      </c>
      <c r="F14" s="22">
        <v>0</v>
      </c>
      <c r="H14" s="7"/>
      <c r="I14" s="7"/>
      <c r="J14" s="7"/>
    </row>
    <row r="15" spans="1:10" ht="36" customHeight="1">
      <c r="A15" s="19" t="s">
        <v>24</v>
      </c>
      <c r="B15" s="20" t="s">
        <v>25</v>
      </c>
      <c r="C15" s="17">
        <v>25877110833</v>
      </c>
      <c r="D15" s="17">
        <v>7073434599</v>
      </c>
      <c r="E15" s="21">
        <v>45950891504</v>
      </c>
      <c r="F15" s="17">
        <v>11457924977</v>
      </c>
      <c r="H15" s="7"/>
      <c r="I15" s="7"/>
      <c r="J15" s="7"/>
    </row>
    <row r="16" spans="1:10" s="23" customFormat="1" ht="19.5" customHeight="1">
      <c r="A16" s="14" t="s">
        <v>26</v>
      </c>
      <c r="B16" s="15" t="s">
        <v>27</v>
      </c>
      <c r="C16" s="22">
        <v>20086061696</v>
      </c>
      <c r="D16" s="22">
        <v>6275295866</v>
      </c>
      <c r="E16" s="18">
        <v>36906101614</v>
      </c>
      <c r="F16" s="22">
        <v>9385524715</v>
      </c>
      <c r="H16" s="24"/>
      <c r="I16" s="24"/>
      <c r="J16" s="24"/>
    </row>
    <row r="17" spans="1:10" ht="36" customHeight="1">
      <c r="A17" s="19" t="s">
        <v>28</v>
      </c>
      <c r="B17" s="20" t="s">
        <v>29</v>
      </c>
      <c r="C17" s="17">
        <v>5791049137</v>
      </c>
      <c r="D17" s="17">
        <v>798138733</v>
      </c>
      <c r="E17" s="21">
        <v>9119043555</v>
      </c>
      <c r="F17" s="17">
        <v>2072400262</v>
      </c>
      <c r="H17" s="7"/>
      <c r="I17" s="7"/>
      <c r="J17" s="7"/>
    </row>
    <row r="18" spans="1:10" s="23" customFormat="1" ht="19.5" customHeight="1">
      <c r="A18" s="14" t="s">
        <v>30</v>
      </c>
      <c r="B18" s="15" t="s">
        <v>31</v>
      </c>
      <c r="C18" s="22">
        <v>28692735</v>
      </c>
      <c r="D18" s="22">
        <v>7275821</v>
      </c>
      <c r="E18" s="18">
        <v>66315352</v>
      </c>
      <c r="F18" s="22">
        <v>18931794</v>
      </c>
      <c r="H18" s="24"/>
      <c r="I18" s="24"/>
      <c r="J18" s="24"/>
    </row>
    <row r="19" spans="1:10" s="23" customFormat="1" ht="19.5" customHeight="1">
      <c r="A19" s="14" t="s">
        <v>32</v>
      </c>
      <c r="B19" s="15" t="s">
        <v>33</v>
      </c>
      <c r="C19" s="22">
        <v>271395392</v>
      </c>
      <c r="D19" s="22">
        <v>67122579</v>
      </c>
      <c r="E19" s="18">
        <v>391182954</v>
      </c>
      <c r="F19" s="22">
        <v>135423903</v>
      </c>
      <c r="G19" s="25"/>
      <c r="H19" s="24"/>
      <c r="I19" s="24"/>
      <c r="J19" s="24"/>
    </row>
    <row r="20" spans="1:7" ht="19.5" customHeight="1">
      <c r="A20" s="14" t="s">
        <v>34</v>
      </c>
      <c r="B20" s="15" t="s">
        <v>35</v>
      </c>
      <c r="C20" s="26">
        <v>71395392</v>
      </c>
      <c r="D20" s="22">
        <v>67122579</v>
      </c>
      <c r="E20" s="18">
        <v>191182954</v>
      </c>
      <c r="F20" s="22">
        <v>135423903</v>
      </c>
      <c r="G20" s="27"/>
    </row>
    <row r="21" spans="1:7" s="23" customFormat="1" ht="19.5" customHeight="1">
      <c r="A21" s="14" t="s">
        <v>36</v>
      </c>
      <c r="B21" s="15" t="s">
        <v>37</v>
      </c>
      <c r="C21" s="22">
        <v>372397503</v>
      </c>
      <c r="D21" s="22">
        <v>337767632</v>
      </c>
      <c r="E21" s="18">
        <v>771073972</v>
      </c>
      <c r="F21" s="22">
        <v>513347399</v>
      </c>
      <c r="G21" s="27"/>
    </row>
    <row r="22" spans="1:7" s="23" customFormat="1" ht="19.5" customHeight="1">
      <c r="A22" s="14" t="s">
        <v>38</v>
      </c>
      <c r="B22" s="15" t="s">
        <v>39</v>
      </c>
      <c r="C22" s="22">
        <v>1900945841</v>
      </c>
      <c r="D22" s="22">
        <v>565395597</v>
      </c>
      <c r="E22" s="18">
        <v>3114776627</v>
      </c>
      <c r="F22" s="22">
        <v>1232300337</v>
      </c>
      <c r="G22" s="27"/>
    </row>
    <row r="23" spans="1:7" ht="19.5" customHeight="1">
      <c r="A23" s="19" t="s">
        <v>40</v>
      </c>
      <c r="B23" s="20" t="s">
        <v>41</v>
      </c>
      <c r="C23" s="17">
        <v>3275003136</v>
      </c>
      <c r="D23" s="28" t="s">
        <v>42</v>
      </c>
      <c r="E23" s="21">
        <v>4908325354</v>
      </c>
      <c r="F23" s="17">
        <v>210260417</v>
      </c>
      <c r="G23" s="27"/>
    </row>
    <row r="24" spans="1:7" ht="19.5" customHeight="1">
      <c r="A24" s="29" t="s">
        <v>43</v>
      </c>
      <c r="B24" s="30"/>
      <c r="C24" s="31">
        <v>0</v>
      </c>
      <c r="D24" s="32">
        <v>0</v>
      </c>
      <c r="E24" s="33">
        <v>0</v>
      </c>
      <c r="F24" s="32">
        <v>0</v>
      </c>
      <c r="G24" s="27"/>
    </row>
    <row r="25" spans="1:7" s="23" customFormat="1" ht="19.5" customHeight="1">
      <c r="A25" s="34" t="s">
        <v>44</v>
      </c>
      <c r="B25" s="35" t="s">
        <v>45</v>
      </c>
      <c r="C25" s="36">
        <v>204000331</v>
      </c>
      <c r="D25" s="36">
        <v>406262487</v>
      </c>
      <c r="E25" s="37">
        <v>576802131</v>
      </c>
      <c r="F25" s="36">
        <v>446118413</v>
      </c>
      <c r="G25" s="27"/>
    </row>
    <row r="26" spans="1:7" s="23" customFormat="1" ht="19.5" customHeight="1">
      <c r="A26" s="14" t="s">
        <v>46</v>
      </c>
      <c r="B26" s="15">
        <v>32</v>
      </c>
      <c r="C26" s="22">
        <v>231338792</v>
      </c>
      <c r="D26" s="22">
        <v>27955384</v>
      </c>
      <c r="E26" s="18">
        <v>231743050</v>
      </c>
      <c r="F26" s="22">
        <v>33665624</v>
      </c>
      <c r="G26" s="27"/>
    </row>
    <row r="27" spans="1:7" s="23" customFormat="1" ht="19.5" customHeight="1">
      <c r="A27" s="14" t="s">
        <v>47</v>
      </c>
      <c r="B27" s="15" t="s">
        <v>48</v>
      </c>
      <c r="C27" s="38" t="s">
        <v>49</v>
      </c>
      <c r="D27" s="22">
        <v>378307103</v>
      </c>
      <c r="E27" s="18">
        <v>345059081</v>
      </c>
      <c r="F27" s="22">
        <v>412452789</v>
      </c>
      <c r="G27" s="27"/>
    </row>
    <row r="28" spans="1:7" ht="19.5" customHeight="1">
      <c r="A28" s="19" t="s">
        <v>50</v>
      </c>
      <c r="B28" s="20" t="s">
        <v>51</v>
      </c>
      <c r="C28" s="17">
        <v>3247664675</v>
      </c>
      <c r="D28" s="17">
        <v>213435849</v>
      </c>
      <c r="E28" s="21">
        <v>5253384435</v>
      </c>
      <c r="F28" s="17">
        <v>622713206</v>
      </c>
      <c r="G28" s="27"/>
    </row>
    <row r="29" spans="1:7" ht="19.5" customHeight="1">
      <c r="A29" s="14" t="s">
        <v>52</v>
      </c>
      <c r="B29" s="39" t="s">
        <v>53</v>
      </c>
      <c r="C29" s="22">
        <v>324766467.5</v>
      </c>
      <c r="D29" s="22">
        <v>21343584.900000002</v>
      </c>
      <c r="E29" s="18">
        <v>525338443.5</v>
      </c>
      <c r="F29" s="22">
        <v>62271320.60000001</v>
      </c>
      <c r="G29" s="27"/>
    </row>
    <row r="30" spans="1:7" ht="19.5" customHeight="1">
      <c r="A30" s="40" t="s">
        <v>54</v>
      </c>
      <c r="B30" s="41" t="s">
        <v>55</v>
      </c>
      <c r="C30" s="42"/>
      <c r="D30" s="42"/>
      <c r="E30" s="43"/>
      <c r="F30" s="42"/>
      <c r="G30" s="27"/>
    </row>
    <row r="31" spans="1:7" ht="19.5" customHeight="1">
      <c r="A31" s="44" t="s">
        <v>56</v>
      </c>
      <c r="B31" s="45" t="s">
        <v>57</v>
      </c>
      <c r="C31" s="46">
        <v>2922898207.5</v>
      </c>
      <c r="D31" s="46">
        <v>192092264.1</v>
      </c>
      <c r="E31" s="46">
        <v>4728045991.5</v>
      </c>
      <c r="F31" s="46">
        <v>560441885.4</v>
      </c>
      <c r="G31" s="47"/>
    </row>
    <row r="32" spans="1:7" ht="19.5" customHeight="1">
      <c r="A32" s="29" t="s">
        <v>58</v>
      </c>
      <c r="B32" s="30" t="s">
        <v>59</v>
      </c>
      <c r="C32" s="48" t="s">
        <v>60</v>
      </c>
      <c r="D32" s="48" t="s">
        <v>61</v>
      </c>
      <c r="E32" s="48" t="s">
        <v>62</v>
      </c>
      <c r="F32" s="48" t="s">
        <v>63</v>
      </c>
      <c r="G32" s="47"/>
    </row>
    <row r="33" spans="1:7" ht="24" customHeight="1">
      <c r="A33" s="239" t="s">
        <v>388</v>
      </c>
      <c r="B33" s="239"/>
      <c r="C33" s="239"/>
      <c r="D33" s="239"/>
      <c r="E33" s="239"/>
      <c r="F33" s="239"/>
      <c r="G33" s="49"/>
    </row>
    <row r="34" spans="1:7" s="52" customFormat="1" ht="30" customHeight="1">
      <c r="A34" s="240" t="s">
        <v>64</v>
      </c>
      <c r="B34" s="240"/>
      <c r="C34" s="240"/>
      <c r="D34" s="241" t="s">
        <v>65</v>
      </c>
      <c r="E34" s="241"/>
      <c r="F34" s="241"/>
      <c r="G34" s="51"/>
    </row>
    <row r="35" spans="1:6" s="52" customFormat="1" ht="19.5" customHeight="1">
      <c r="A35" s="241"/>
      <c r="B35" s="241"/>
      <c r="C35" s="241"/>
      <c r="D35" s="241"/>
      <c r="E35" s="241"/>
      <c r="F35" s="241"/>
    </row>
    <row r="36" spans="1:6" s="52" customFormat="1" ht="19.5" customHeight="1">
      <c r="A36" s="50"/>
      <c r="B36" s="50"/>
      <c r="C36" s="50"/>
      <c r="D36" s="50"/>
      <c r="E36" s="50"/>
      <c r="F36" s="50"/>
    </row>
    <row r="37" spans="1:6" s="52" customFormat="1" ht="19.5" customHeight="1">
      <c r="A37" s="50"/>
      <c r="B37" s="50"/>
      <c r="C37" s="53"/>
      <c r="D37" s="50"/>
      <c r="E37" s="50"/>
      <c r="F37" s="50"/>
    </row>
    <row r="38" spans="3:6" s="52" customFormat="1" ht="12" customHeight="1">
      <c r="C38" s="53"/>
      <c r="F38" s="51"/>
    </row>
    <row r="39" spans="3:6" s="52" customFormat="1" ht="4.5" customHeight="1">
      <c r="C39" s="53"/>
      <c r="F39" s="51"/>
    </row>
    <row r="40" spans="1:6" s="52" customFormat="1" ht="32.25" customHeight="1">
      <c r="A40" s="241" t="s">
        <v>66</v>
      </c>
      <c r="B40" s="241"/>
      <c r="C40" s="241"/>
      <c r="D40" s="241" t="s">
        <v>67</v>
      </c>
      <c r="E40" s="241"/>
      <c r="F40" s="241"/>
    </row>
    <row r="41" spans="1:6" s="52" customFormat="1" ht="17.25" customHeight="1">
      <c r="A41" s="241"/>
      <c r="B41" s="241"/>
      <c r="C41" s="241"/>
      <c r="F41" s="51"/>
    </row>
    <row r="42" spans="2:6" s="52" customFormat="1" ht="29.25" customHeight="1">
      <c r="B42" s="241"/>
      <c r="C42" s="241"/>
      <c r="D42" s="241"/>
      <c r="E42" s="241"/>
      <c r="F42" s="241"/>
    </row>
    <row r="43" spans="1:6" s="52" customFormat="1" ht="19.5" customHeight="1">
      <c r="A43" s="54"/>
      <c r="B43" s="242"/>
      <c r="C43" s="242"/>
      <c r="D43" s="242"/>
      <c r="E43" s="242"/>
      <c r="F43" s="242"/>
    </row>
  </sheetData>
  <mergeCells count="20">
    <mergeCell ref="A41:C41"/>
    <mergeCell ref="B42:F42"/>
    <mergeCell ref="B43:F43"/>
    <mergeCell ref="A35:C35"/>
    <mergeCell ref="D35:F35"/>
    <mergeCell ref="A40:C40"/>
    <mergeCell ref="D40:F40"/>
    <mergeCell ref="H8:J8"/>
    <mergeCell ref="H9:I9"/>
    <mergeCell ref="A33:F33"/>
    <mergeCell ref="A34:C34"/>
    <mergeCell ref="D34:F34"/>
    <mergeCell ref="A5:A6"/>
    <mergeCell ref="B5:B6"/>
    <mergeCell ref="C5:D5"/>
    <mergeCell ref="E5:F5"/>
    <mergeCell ref="A1:B1"/>
    <mergeCell ref="A2:F2"/>
    <mergeCell ref="A3:F3"/>
    <mergeCell ref="B4:F4"/>
  </mergeCells>
  <printOptions horizontalCentered="1"/>
  <pageMargins left="0.65" right="0.65" top="0.54" bottom="0.6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28">
      <selection activeCell="D19" sqref="D19"/>
    </sheetView>
  </sheetViews>
  <sheetFormatPr defaultColWidth="8.796875" defaultRowHeight="21.75" customHeight="1"/>
  <cols>
    <col min="1" max="1" width="43.3984375" style="133" customWidth="1"/>
    <col min="2" max="2" width="4.19921875" style="134" customWidth="1"/>
    <col min="3" max="3" width="18.69921875" style="119" customWidth="1"/>
    <col min="4" max="4" width="20.09765625" style="98" customWidth="1"/>
    <col min="5" max="16384" width="9" style="4" customWidth="1"/>
  </cols>
  <sheetData>
    <row r="1" spans="1:3" ht="19.5" customHeight="1">
      <c r="A1" s="250" t="s">
        <v>204</v>
      </c>
      <c r="B1" s="250"/>
      <c r="C1" s="250"/>
    </row>
    <row r="2" spans="1:4" ht="21.75" customHeight="1">
      <c r="A2" s="251" t="s">
        <v>205</v>
      </c>
      <c r="B2" s="251"/>
      <c r="C2" s="251"/>
      <c r="D2" s="251"/>
    </row>
    <row r="3" spans="1:4" ht="19.5" customHeight="1">
      <c r="A3" s="252" t="s">
        <v>206</v>
      </c>
      <c r="B3" s="252"/>
      <c r="C3" s="252"/>
      <c r="D3" s="252"/>
    </row>
    <row r="4" spans="1:4" ht="19.5" customHeight="1">
      <c r="A4" s="220" t="s">
        <v>2</v>
      </c>
      <c r="B4" s="220"/>
      <c r="C4" s="220"/>
      <c r="D4" s="220"/>
    </row>
    <row r="5" spans="1:4" ht="19.5" customHeight="1">
      <c r="A5" s="58"/>
      <c r="B5" s="246" t="s">
        <v>207</v>
      </c>
      <c r="C5" s="246"/>
      <c r="D5" s="246"/>
    </row>
    <row r="6" spans="1:4" s="100" customFormat="1" ht="21.75" customHeight="1">
      <c r="A6" s="247" t="s">
        <v>4</v>
      </c>
      <c r="B6" s="247" t="s">
        <v>208</v>
      </c>
      <c r="C6" s="249" t="s">
        <v>209</v>
      </c>
      <c r="D6" s="249"/>
    </row>
    <row r="7" spans="1:4" s="100" customFormat="1" ht="21.75" customHeight="1">
      <c r="A7" s="248"/>
      <c r="B7" s="248"/>
      <c r="C7" s="99" t="s">
        <v>8</v>
      </c>
      <c r="D7" s="101" t="s">
        <v>9</v>
      </c>
    </row>
    <row r="8" spans="1:4" s="100" customFormat="1" ht="36" customHeight="1">
      <c r="A8" s="102" t="s">
        <v>210</v>
      </c>
      <c r="B8" s="10"/>
      <c r="C8" s="103"/>
      <c r="D8" s="104"/>
    </row>
    <row r="9" spans="1:4" s="109" customFormat="1" ht="21.75" customHeight="1">
      <c r="A9" s="105" t="s">
        <v>211</v>
      </c>
      <c r="B9" s="106" t="s">
        <v>11</v>
      </c>
      <c r="C9" s="107">
        <v>5253384435</v>
      </c>
      <c r="D9" s="108">
        <v>622713206</v>
      </c>
    </row>
    <row r="10" spans="1:4" s="109" customFormat="1" ht="21.75" customHeight="1">
      <c r="A10" s="105" t="s">
        <v>212</v>
      </c>
      <c r="B10" s="106"/>
      <c r="C10" s="110"/>
      <c r="D10" s="108"/>
    </row>
    <row r="11" spans="1:4" ht="21.75" customHeight="1">
      <c r="A11" s="111" t="s">
        <v>213</v>
      </c>
      <c r="B11" s="39" t="s">
        <v>13</v>
      </c>
      <c r="C11" s="110">
        <f>1049470637-174603377</f>
        <v>874867260</v>
      </c>
      <c r="D11" s="112">
        <v>3196427573</v>
      </c>
    </row>
    <row r="12" spans="1:4" ht="21.75" customHeight="1">
      <c r="A12" s="111" t="s">
        <v>214</v>
      </c>
      <c r="B12" s="39" t="s">
        <v>15</v>
      </c>
      <c r="C12" s="110"/>
      <c r="D12" s="112"/>
    </row>
    <row r="13" spans="1:4" ht="21.75" customHeight="1">
      <c r="A13" s="111" t="s">
        <v>215</v>
      </c>
      <c r="B13" s="39" t="s">
        <v>17</v>
      </c>
      <c r="C13" s="110"/>
      <c r="D13" s="112"/>
    </row>
    <row r="14" spans="1:4" ht="21.75" customHeight="1">
      <c r="A14" s="111" t="s">
        <v>216</v>
      </c>
      <c r="B14" s="39" t="s">
        <v>19</v>
      </c>
      <c r="C14" s="110"/>
      <c r="D14" s="112"/>
    </row>
    <row r="15" spans="1:4" ht="21.75" customHeight="1">
      <c r="A15" s="111" t="s">
        <v>217</v>
      </c>
      <c r="B15" s="39" t="s">
        <v>21</v>
      </c>
      <c r="C15" s="110">
        <v>191182954</v>
      </c>
      <c r="D15" s="112">
        <v>135423903</v>
      </c>
    </row>
    <row r="16" spans="1:4" s="109" customFormat="1" ht="21.75" customHeight="1">
      <c r="A16" s="105" t="s">
        <v>218</v>
      </c>
      <c r="B16" s="106" t="s">
        <v>219</v>
      </c>
      <c r="C16" s="113">
        <f>SUM(C9:C15)</f>
        <v>6319434649</v>
      </c>
      <c r="D16" s="108">
        <f>SUM(D9:D15)</f>
        <v>3954564682</v>
      </c>
    </row>
    <row r="17" spans="1:4" ht="21.75" customHeight="1">
      <c r="A17" s="111" t="s">
        <v>220</v>
      </c>
      <c r="B17" s="39" t="s">
        <v>221</v>
      </c>
      <c r="C17" s="110">
        <v>948346807</v>
      </c>
      <c r="D17" s="114">
        <v>-1692337922</v>
      </c>
    </row>
    <row r="18" spans="1:4" ht="21.75" customHeight="1">
      <c r="A18" s="111" t="s">
        <v>222</v>
      </c>
      <c r="B18" s="39" t="s">
        <v>25</v>
      </c>
      <c r="C18" s="110">
        <v>7973224121</v>
      </c>
      <c r="D18" s="112">
        <v>-11339392923</v>
      </c>
    </row>
    <row r="19" spans="1:4" ht="39.75" customHeight="1">
      <c r="A19" s="111" t="s">
        <v>223</v>
      </c>
      <c r="B19" s="115">
        <v>11</v>
      </c>
      <c r="C19" s="117">
        <v>-4147234255</v>
      </c>
      <c r="D19" s="117">
        <v>8408523282</v>
      </c>
    </row>
    <row r="20" spans="1:4" ht="21.75" customHeight="1">
      <c r="A20" s="111" t="s">
        <v>224</v>
      </c>
      <c r="B20" s="39" t="s">
        <v>225</v>
      </c>
      <c r="C20" s="117">
        <v>-2112951208</v>
      </c>
      <c r="D20" s="117">
        <v>-3480468640</v>
      </c>
    </row>
    <row r="21" spans="1:4" ht="21.75" customHeight="1">
      <c r="A21" s="111" t="s">
        <v>226</v>
      </c>
      <c r="B21" s="39" t="s">
        <v>227</v>
      </c>
      <c r="C21" s="117">
        <f>-C15</f>
        <v>-191182954</v>
      </c>
      <c r="D21" s="112">
        <v>-67122579</v>
      </c>
    </row>
    <row r="22" spans="1:4" ht="21.75" customHeight="1">
      <c r="A22" s="111" t="s">
        <v>228</v>
      </c>
      <c r="B22" s="39" t="s">
        <v>229</v>
      </c>
      <c r="C22" s="110"/>
      <c r="D22" s="112">
        <v>-200000000</v>
      </c>
    </row>
    <row r="23" spans="1:4" ht="21.75" customHeight="1">
      <c r="A23" s="111" t="s">
        <v>230</v>
      </c>
      <c r="B23" s="39" t="s">
        <v>231</v>
      </c>
      <c r="C23" s="110">
        <v>204000000</v>
      </c>
      <c r="D23" s="112">
        <v>156792480</v>
      </c>
    </row>
    <row r="24" spans="1:4" ht="21.75" customHeight="1">
      <c r="A24" s="111" t="s">
        <v>232</v>
      </c>
      <c r="B24" s="39" t="s">
        <v>233</v>
      </c>
      <c r="C24" s="117">
        <f>-147807617-525338443</f>
        <v>-673146060</v>
      </c>
      <c r="D24" s="112">
        <v>-1959452940</v>
      </c>
    </row>
    <row r="25" spans="1:4" s="100" customFormat="1" ht="21.75" customHeight="1">
      <c r="A25" s="105" t="s">
        <v>234</v>
      </c>
      <c r="B25" s="106" t="s">
        <v>29</v>
      </c>
      <c r="C25" s="113">
        <f>SUM(C16:C24)</f>
        <v>8320491100</v>
      </c>
      <c r="D25" s="108">
        <f>SUM(D16:D24)</f>
        <v>-6218894560</v>
      </c>
    </row>
    <row r="26" spans="1:4" s="100" customFormat="1" ht="21.75" customHeight="1">
      <c r="A26" s="105" t="s">
        <v>235</v>
      </c>
      <c r="B26" s="39"/>
      <c r="C26" s="110"/>
      <c r="D26" s="108"/>
    </row>
    <row r="27" spans="1:4" ht="36" customHeight="1">
      <c r="A27" s="111" t="s">
        <v>236</v>
      </c>
      <c r="B27" s="39" t="s">
        <v>31</v>
      </c>
      <c r="C27" s="117">
        <f>-4357204643-1500000000-261802644</f>
        <v>-6119007287</v>
      </c>
      <c r="D27" s="112">
        <f>-3354611710-764414422</f>
        <v>-4119026132</v>
      </c>
    </row>
    <row r="28" spans="1:4" ht="36" customHeight="1">
      <c r="A28" s="111" t="s">
        <v>237</v>
      </c>
      <c r="B28" s="39" t="s">
        <v>33</v>
      </c>
      <c r="C28" s="117"/>
      <c r="D28" s="118">
        <v>129575000</v>
      </c>
    </row>
    <row r="29" spans="1:4" ht="21.75" customHeight="1">
      <c r="A29" s="111" t="s">
        <v>238</v>
      </c>
      <c r="B29" s="39" t="s">
        <v>39</v>
      </c>
      <c r="C29" s="117">
        <v>-529000000</v>
      </c>
      <c r="D29" s="112"/>
    </row>
    <row r="30" spans="1:4" ht="21.75" customHeight="1">
      <c r="A30" s="111" t="s">
        <v>239</v>
      </c>
      <c r="B30" s="39" t="s">
        <v>240</v>
      </c>
      <c r="C30" s="117">
        <v>300000000</v>
      </c>
      <c r="D30" s="112"/>
    </row>
    <row r="31" spans="1:4" ht="21.75" customHeight="1">
      <c r="A31" s="111" t="s">
        <v>241</v>
      </c>
      <c r="B31" s="39" t="s">
        <v>242</v>
      </c>
      <c r="C31" s="110">
        <v>66315352</v>
      </c>
      <c r="D31" s="112">
        <v>18931794</v>
      </c>
    </row>
    <row r="32" spans="1:4" s="100" customFormat="1" ht="21.75" customHeight="1">
      <c r="A32" s="120" t="s">
        <v>243</v>
      </c>
      <c r="B32" s="121" t="s">
        <v>41</v>
      </c>
      <c r="C32" s="122">
        <f>SUM(C27:C31)</f>
        <v>-6281691935</v>
      </c>
      <c r="D32" s="123">
        <f>SUM(D27:D31)</f>
        <v>-3970519338</v>
      </c>
    </row>
    <row r="33" spans="1:4" s="100" customFormat="1" ht="21.75" customHeight="1">
      <c r="A33" s="102" t="s">
        <v>244</v>
      </c>
      <c r="B33" s="124"/>
      <c r="C33" s="125"/>
      <c r="D33" s="126"/>
    </row>
    <row r="34" spans="1:4" s="127" customFormat="1" ht="36" customHeight="1">
      <c r="A34" s="111" t="s">
        <v>245</v>
      </c>
      <c r="B34" s="39" t="s">
        <v>45</v>
      </c>
      <c r="C34" s="110"/>
      <c r="D34" s="112"/>
    </row>
    <row r="35" spans="1:4" s="127" customFormat="1" ht="21.75" customHeight="1">
      <c r="A35" s="111" t="s">
        <v>246</v>
      </c>
      <c r="B35" s="39" t="s">
        <v>247</v>
      </c>
      <c r="C35" s="117">
        <v>518103309</v>
      </c>
      <c r="D35" s="112">
        <f>4200653689+6344073306</f>
        <v>10544726995</v>
      </c>
    </row>
    <row r="36" spans="1:4" ht="21.75" customHeight="1">
      <c r="A36" s="111" t="s">
        <v>248</v>
      </c>
      <c r="B36" s="39" t="s">
        <v>249</v>
      </c>
      <c r="C36" s="117">
        <v>-4421557887</v>
      </c>
      <c r="D36" s="112">
        <f>-780174839-325370694</f>
        <v>-1105545533</v>
      </c>
    </row>
    <row r="37" spans="1:4" ht="21.75" customHeight="1">
      <c r="A37" s="111" t="s">
        <v>250</v>
      </c>
      <c r="B37" s="39" t="s">
        <v>251</v>
      </c>
      <c r="C37" s="110"/>
      <c r="D37" s="112"/>
    </row>
    <row r="38" spans="1:4" s="100" customFormat="1" ht="21.75" customHeight="1">
      <c r="A38" s="105" t="s">
        <v>252</v>
      </c>
      <c r="B38" s="106" t="s">
        <v>48</v>
      </c>
      <c r="C38" s="113">
        <f>SUM(C34:C37)</f>
        <v>-3903454578</v>
      </c>
      <c r="D38" s="108">
        <f>SUM(D33:D37)</f>
        <v>9439181462</v>
      </c>
    </row>
    <row r="39" spans="1:4" s="100" customFormat="1" ht="21.75" customHeight="1">
      <c r="A39" s="105" t="s">
        <v>253</v>
      </c>
      <c r="B39" s="106" t="s">
        <v>51</v>
      </c>
      <c r="C39" s="113">
        <f>C25+C32+C36</f>
        <v>-2382758722</v>
      </c>
      <c r="D39" s="108">
        <f>D32+D38+D25</f>
        <v>-750232436</v>
      </c>
    </row>
    <row r="40" spans="1:4" s="100" customFormat="1" ht="21.75" customHeight="1">
      <c r="A40" s="105" t="s">
        <v>254</v>
      </c>
      <c r="B40" s="106" t="s">
        <v>57</v>
      </c>
      <c r="C40" s="107">
        <v>4342355777</v>
      </c>
      <c r="D40" s="108">
        <v>1819789832</v>
      </c>
    </row>
    <row r="41" spans="1:4" s="100" customFormat="1" ht="36" customHeight="1">
      <c r="A41" s="120" t="s">
        <v>255</v>
      </c>
      <c r="B41" s="121" t="s">
        <v>59</v>
      </c>
      <c r="C41" s="122">
        <f>C39+C40</f>
        <v>1959597055</v>
      </c>
      <c r="D41" s="122">
        <f>D39+D40</f>
        <v>1069557396</v>
      </c>
    </row>
    <row r="42" spans="1:4" ht="29.25" customHeight="1">
      <c r="A42" s="244" t="s">
        <v>387</v>
      </c>
      <c r="B42" s="244"/>
      <c r="C42" s="244"/>
      <c r="D42" s="244"/>
    </row>
    <row r="43" spans="1:4" s="109" customFormat="1" ht="2.25" customHeight="1">
      <c r="A43" s="245"/>
      <c r="B43" s="245"/>
      <c r="C43" s="243"/>
      <c r="D43" s="243"/>
    </row>
    <row r="44" spans="1:4" s="109" customFormat="1" ht="21.75" customHeight="1">
      <c r="A44" s="128" t="s">
        <v>64</v>
      </c>
      <c r="B44" s="129"/>
      <c r="C44" s="243" t="s">
        <v>65</v>
      </c>
      <c r="D44" s="243"/>
    </row>
    <row r="45" spans="1:4" s="109" customFormat="1" ht="21.75" customHeight="1">
      <c r="A45" s="131"/>
      <c r="B45" s="129"/>
      <c r="C45" s="132"/>
      <c r="D45" s="130"/>
    </row>
    <row r="46" spans="1:4" s="109" customFormat="1" ht="21.75" customHeight="1">
      <c r="A46" s="131"/>
      <c r="B46" s="129"/>
      <c r="C46" s="132"/>
      <c r="D46" s="130"/>
    </row>
    <row r="47" spans="1:4" s="109" customFormat="1" ht="21.75" customHeight="1">
      <c r="A47" s="131"/>
      <c r="B47" s="129"/>
      <c r="C47" s="132"/>
      <c r="D47" s="130"/>
    </row>
    <row r="48" spans="1:4" s="109" customFormat="1" ht="15.75" customHeight="1">
      <c r="A48" s="131"/>
      <c r="B48" s="129"/>
      <c r="C48" s="132"/>
      <c r="D48" s="130"/>
    </row>
    <row r="49" spans="1:4" s="109" customFormat="1" ht="19.5" customHeight="1">
      <c r="A49" s="128" t="s">
        <v>256</v>
      </c>
      <c r="B49" s="129"/>
      <c r="C49" s="243" t="s">
        <v>67</v>
      </c>
      <c r="D49" s="243"/>
    </row>
    <row r="50" spans="1:4" s="109" customFormat="1" ht="21.75" customHeight="1">
      <c r="A50" s="131"/>
      <c r="B50" s="129"/>
      <c r="C50" s="132"/>
      <c r="D50" s="130"/>
    </row>
  </sheetData>
  <mergeCells count="13">
    <mergeCell ref="A1:C1"/>
    <mergeCell ref="A2:D2"/>
    <mergeCell ref="A3:D3"/>
    <mergeCell ref="A4:D4"/>
    <mergeCell ref="B5:D5"/>
    <mergeCell ref="A6:A7"/>
    <mergeCell ref="B6:B7"/>
    <mergeCell ref="C6:D6"/>
    <mergeCell ref="C49:D49"/>
    <mergeCell ref="A42:D42"/>
    <mergeCell ref="A43:B43"/>
    <mergeCell ref="C43:D43"/>
    <mergeCell ref="C44:D44"/>
  </mergeCells>
  <printOptions/>
  <pageMargins left="0.75" right="0.17" top="0.52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90" zoomScaleNormal="90" workbookViewId="0" topLeftCell="A91">
      <selection activeCell="G98" sqref="G98"/>
    </sheetView>
  </sheetViews>
  <sheetFormatPr defaultColWidth="8.796875" defaultRowHeight="15"/>
  <cols>
    <col min="1" max="1" width="11.69921875" style="135" customWidth="1"/>
    <col min="2" max="2" width="13" style="135" customWidth="1"/>
    <col min="3" max="3" width="14.09765625" style="135" customWidth="1"/>
    <col min="4" max="4" width="12.69921875" style="135" customWidth="1"/>
    <col min="5" max="5" width="11.3984375" style="135" customWidth="1"/>
    <col min="6" max="6" width="12.09765625" style="135" customWidth="1"/>
    <col min="7" max="7" width="13.09765625" style="135" customWidth="1"/>
    <col min="8" max="8" width="17.59765625" style="135" customWidth="1"/>
    <col min="9" max="16384" width="9" style="135" customWidth="1"/>
  </cols>
  <sheetData>
    <row r="1" spans="1:7" ht="19.5" customHeight="1">
      <c r="A1" s="331" t="s">
        <v>257</v>
      </c>
      <c r="B1" s="331"/>
      <c r="C1" s="331"/>
      <c r="D1" s="331"/>
      <c r="E1" s="331"/>
      <c r="F1" s="331"/>
      <c r="G1" s="331"/>
    </row>
    <row r="2" spans="1:7" ht="24.75" customHeight="1">
      <c r="A2" s="230" t="s">
        <v>258</v>
      </c>
      <c r="B2" s="230"/>
      <c r="C2" s="230"/>
      <c r="D2" s="230"/>
      <c r="E2" s="230"/>
      <c r="F2" s="230"/>
      <c r="G2" s="230"/>
    </row>
    <row r="3" spans="1:7" ht="19.5" customHeight="1">
      <c r="A3" s="230" t="s">
        <v>259</v>
      </c>
      <c r="B3" s="230"/>
      <c r="C3" s="230"/>
      <c r="D3" s="230"/>
      <c r="E3" s="230"/>
      <c r="F3" s="230"/>
      <c r="G3" s="230"/>
    </row>
    <row r="4" spans="1:7" s="109" customFormat="1" ht="21.75" customHeight="1">
      <c r="A4" s="330" t="s">
        <v>260</v>
      </c>
      <c r="B4" s="330"/>
      <c r="C4" s="330"/>
      <c r="D4" s="330"/>
      <c r="E4" s="330"/>
      <c r="F4" s="100"/>
      <c r="G4" s="100"/>
    </row>
    <row r="5" spans="1:7" ht="21.75" customHeight="1">
      <c r="A5" s="328" t="s">
        <v>261</v>
      </c>
      <c r="B5" s="328"/>
      <c r="C5" s="328"/>
      <c r="D5" s="328"/>
      <c r="E5" s="328"/>
      <c r="F5" s="328"/>
      <c r="G5" s="328"/>
    </row>
    <row r="6" spans="1:7" ht="39.75" customHeight="1">
      <c r="A6" s="329" t="s">
        <v>262</v>
      </c>
      <c r="B6" s="329"/>
      <c r="C6" s="329"/>
      <c r="D6" s="329"/>
      <c r="E6" s="329"/>
      <c r="F6" s="329"/>
      <c r="G6" s="329"/>
    </row>
    <row r="7" spans="1:7" ht="39.75" customHeight="1">
      <c r="A7" s="328" t="s">
        <v>263</v>
      </c>
      <c r="B7" s="328"/>
      <c r="C7" s="328"/>
      <c r="D7" s="328"/>
      <c r="E7" s="328"/>
      <c r="F7" s="328"/>
      <c r="G7" s="328"/>
    </row>
    <row r="8" spans="1:7" s="109" customFormat="1" ht="21.75" customHeight="1">
      <c r="A8" s="330" t="s">
        <v>264</v>
      </c>
      <c r="B8" s="330"/>
      <c r="C8" s="330"/>
      <c r="D8" s="330"/>
      <c r="E8" s="330"/>
      <c r="F8" s="330"/>
      <c r="G8" s="330"/>
    </row>
    <row r="9" spans="1:7" s="109" customFormat="1" ht="39.75" customHeight="1">
      <c r="A9" s="329" t="s">
        <v>265</v>
      </c>
      <c r="B9" s="329"/>
      <c r="C9" s="329"/>
      <c r="D9" s="329"/>
      <c r="E9" s="329"/>
      <c r="F9" s="329"/>
      <c r="G9" s="329"/>
    </row>
    <row r="10" spans="1:7" ht="21.75" customHeight="1">
      <c r="A10" s="328" t="s">
        <v>266</v>
      </c>
      <c r="B10" s="328"/>
      <c r="C10" s="328"/>
      <c r="D10" s="328"/>
      <c r="E10" s="328"/>
      <c r="F10" s="328"/>
      <c r="G10" s="328"/>
    </row>
    <row r="11" spans="1:7" s="109" customFormat="1" ht="21.75" customHeight="1">
      <c r="A11" s="330" t="s">
        <v>267</v>
      </c>
      <c r="B11" s="330"/>
      <c r="C11" s="330"/>
      <c r="D11" s="330"/>
      <c r="E11" s="330"/>
      <c r="F11" s="100"/>
      <c r="G11" s="100"/>
    </row>
    <row r="12" spans="1:7" s="109" customFormat="1" ht="39.75" customHeight="1">
      <c r="A12" s="329" t="s">
        <v>268</v>
      </c>
      <c r="B12" s="329"/>
      <c r="C12" s="329"/>
      <c r="D12" s="329"/>
      <c r="E12" s="329"/>
      <c r="F12" s="329"/>
      <c r="G12" s="329"/>
    </row>
    <row r="13" spans="1:7" s="109" customFormat="1" ht="21.75" customHeight="1">
      <c r="A13" s="329" t="s">
        <v>269</v>
      </c>
      <c r="B13" s="329"/>
      <c r="C13" s="329"/>
      <c r="D13" s="329"/>
      <c r="E13" s="329"/>
      <c r="F13" s="329"/>
      <c r="G13" s="329"/>
    </row>
    <row r="14" spans="1:7" ht="21.75" customHeight="1">
      <c r="A14" s="328" t="s">
        <v>270</v>
      </c>
      <c r="B14" s="328"/>
      <c r="C14" s="328"/>
      <c r="D14" s="328"/>
      <c r="E14" s="328"/>
      <c r="F14" s="136"/>
      <c r="G14" s="136"/>
    </row>
    <row r="15" spans="1:7" s="109" customFormat="1" ht="21.75" customHeight="1">
      <c r="A15" s="330" t="s">
        <v>271</v>
      </c>
      <c r="B15" s="330"/>
      <c r="C15" s="330"/>
      <c r="D15" s="330"/>
      <c r="E15" s="330"/>
      <c r="F15" s="100"/>
      <c r="G15" s="100"/>
    </row>
    <row r="16" spans="1:7" s="109" customFormat="1" ht="21.75" customHeight="1">
      <c r="A16" s="329" t="s">
        <v>272</v>
      </c>
      <c r="B16" s="329"/>
      <c r="C16" s="329"/>
      <c r="D16" s="329"/>
      <c r="E16" s="329"/>
      <c r="F16" s="329"/>
      <c r="G16" s="329"/>
    </row>
    <row r="17" spans="1:7" s="109" customFormat="1" ht="39.75" customHeight="1">
      <c r="A17" s="328" t="s">
        <v>273</v>
      </c>
      <c r="B17" s="328"/>
      <c r="C17" s="328"/>
      <c r="D17" s="328"/>
      <c r="E17" s="328"/>
      <c r="F17" s="328"/>
      <c r="G17" s="328"/>
    </row>
    <row r="18" spans="1:7" ht="21.75" customHeight="1">
      <c r="A18" s="328" t="s">
        <v>274</v>
      </c>
      <c r="B18" s="328"/>
      <c r="C18" s="328"/>
      <c r="D18" s="328"/>
      <c r="E18" s="328"/>
      <c r="F18" s="136"/>
      <c r="G18" s="136"/>
    </row>
    <row r="19" spans="1:7" ht="71.25" customHeight="1">
      <c r="A19" s="328" t="s">
        <v>275</v>
      </c>
      <c r="B19" s="328"/>
      <c r="C19" s="328"/>
      <c r="D19" s="328"/>
      <c r="E19" s="328"/>
      <c r="F19" s="328"/>
      <c r="G19" s="328"/>
    </row>
    <row r="20" spans="1:7" ht="34.5" customHeight="1">
      <c r="A20" s="328" t="s">
        <v>276</v>
      </c>
      <c r="B20" s="328"/>
      <c r="C20" s="328"/>
      <c r="D20" s="328"/>
      <c r="E20" s="328"/>
      <c r="F20" s="328"/>
      <c r="G20" s="328"/>
    </row>
    <row r="21" spans="1:7" ht="21.75" customHeight="1">
      <c r="A21" s="328" t="s">
        <v>277</v>
      </c>
      <c r="B21" s="328"/>
      <c r="C21" s="328"/>
      <c r="D21" s="328"/>
      <c r="E21" s="328"/>
      <c r="F21" s="328"/>
      <c r="G21" s="328"/>
    </row>
    <row r="22" spans="1:7" ht="39.75" customHeight="1">
      <c r="A22" s="328" t="s">
        <v>278</v>
      </c>
      <c r="B22" s="328"/>
      <c r="C22" s="328"/>
      <c r="D22" s="328"/>
      <c r="E22" s="328"/>
      <c r="F22" s="328"/>
      <c r="G22" s="328"/>
    </row>
    <row r="23" spans="1:7" ht="21.75" customHeight="1">
      <c r="A23" s="328" t="s">
        <v>279</v>
      </c>
      <c r="B23" s="328"/>
      <c r="C23" s="328"/>
      <c r="D23" s="328"/>
      <c r="E23" s="328"/>
      <c r="F23" s="136"/>
      <c r="G23" s="136"/>
    </row>
    <row r="24" spans="1:7" ht="39.75" customHeight="1">
      <c r="A24" s="328" t="s">
        <v>280</v>
      </c>
      <c r="B24" s="328"/>
      <c r="C24" s="328"/>
      <c r="D24" s="328"/>
      <c r="E24" s="328"/>
      <c r="F24" s="328"/>
      <c r="G24" s="328"/>
    </row>
    <row r="25" spans="1:7" ht="39.75" customHeight="1">
      <c r="A25" s="328" t="s">
        <v>281</v>
      </c>
      <c r="B25" s="328"/>
      <c r="C25" s="328"/>
      <c r="D25" s="328"/>
      <c r="E25" s="328"/>
      <c r="F25" s="328"/>
      <c r="G25" s="328"/>
    </row>
    <row r="26" spans="1:7" ht="21.75" customHeight="1">
      <c r="A26" s="328" t="s">
        <v>282</v>
      </c>
      <c r="B26" s="328"/>
      <c r="C26" s="328"/>
      <c r="D26" s="328"/>
      <c r="E26" s="328"/>
      <c r="F26" s="136"/>
      <c r="G26" s="136"/>
    </row>
    <row r="27" spans="1:7" ht="33.75" customHeight="1">
      <c r="A27" s="328" t="s">
        <v>283</v>
      </c>
      <c r="B27" s="328"/>
      <c r="C27" s="328"/>
      <c r="D27" s="328"/>
      <c r="E27" s="328"/>
      <c r="F27" s="328"/>
      <c r="G27" s="328"/>
    </row>
    <row r="28" spans="1:7" ht="21.75" customHeight="1">
      <c r="A28" s="326" t="s">
        <v>284</v>
      </c>
      <c r="B28" s="326"/>
      <c r="C28" s="326"/>
      <c r="D28" s="326"/>
      <c r="E28" s="326"/>
      <c r="F28" s="136"/>
      <c r="G28" s="136"/>
    </row>
    <row r="29" spans="1:7" ht="33.75" customHeight="1">
      <c r="A29" s="326" t="s">
        <v>285</v>
      </c>
      <c r="B29" s="326"/>
      <c r="C29" s="326"/>
      <c r="D29" s="326"/>
      <c r="E29" s="326"/>
      <c r="F29" s="326"/>
      <c r="G29" s="326"/>
    </row>
    <row r="30" spans="1:7" ht="34.5" customHeight="1">
      <c r="A30" s="326" t="s">
        <v>286</v>
      </c>
      <c r="B30" s="326"/>
      <c r="C30" s="326"/>
      <c r="D30" s="326"/>
      <c r="E30" s="326"/>
      <c r="F30" s="326"/>
      <c r="G30" s="326"/>
    </row>
    <row r="31" spans="1:7" ht="36" customHeight="1">
      <c r="A31" s="326" t="s">
        <v>287</v>
      </c>
      <c r="B31" s="326"/>
      <c r="C31" s="326"/>
      <c r="D31" s="326"/>
      <c r="E31" s="326"/>
      <c r="F31" s="326"/>
      <c r="G31" s="326"/>
    </row>
    <row r="32" spans="1:7" ht="34.5" customHeight="1">
      <c r="A32" s="327" t="s">
        <v>288</v>
      </c>
      <c r="B32" s="327"/>
      <c r="C32" s="327"/>
      <c r="D32" s="327"/>
      <c r="E32" s="327"/>
      <c r="F32" s="327"/>
      <c r="G32" s="327"/>
    </row>
    <row r="33" spans="1:7" ht="21" customHeight="1">
      <c r="A33" s="137"/>
      <c r="B33" s="137"/>
      <c r="C33" s="137"/>
      <c r="D33" s="137"/>
      <c r="E33" s="325" t="s">
        <v>207</v>
      </c>
      <c r="F33" s="325"/>
      <c r="G33" s="325"/>
    </row>
    <row r="34" spans="1:7" s="109" customFormat="1" ht="36" customHeight="1">
      <c r="A34" s="258" t="s">
        <v>289</v>
      </c>
      <c r="B34" s="259"/>
      <c r="C34" s="260"/>
      <c r="D34" s="306" t="s">
        <v>74</v>
      </c>
      <c r="E34" s="306"/>
      <c r="F34" s="306" t="s">
        <v>75</v>
      </c>
      <c r="G34" s="306"/>
    </row>
    <row r="35" spans="1:7" ht="21" customHeight="1">
      <c r="A35" s="321" t="s">
        <v>290</v>
      </c>
      <c r="B35" s="322"/>
      <c r="C35" s="139"/>
      <c r="D35" s="323">
        <v>426101175</v>
      </c>
      <c r="E35" s="324"/>
      <c r="F35" s="323">
        <v>170324998</v>
      </c>
      <c r="G35" s="324"/>
    </row>
    <row r="36" spans="1:7" ht="21" customHeight="1">
      <c r="A36" s="319" t="s">
        <v>291</v>
      </c>
      <c r="B36" s="319"/>
      <c r="C36" s="319"/>
      <c r="D36" s="323">
        <v>1533495880</v>
      </c>
      <c r="E36" s="324"/>
      <c r="F36" s="317">
        <v>4172030779</v>
      </c>
      <c r="G36" s="318"/>
    </row>
    <row r="37" spans="1:7" ht="21" customHeight="1">
      <c r="A37" s="319" t="s">
        <v>292</v>
      </c>
      <c r="B37" s="319"/>
      <c r="C37" s="319"/>
      <c r="D37" s="317"/>
      <c r="E37" s="318"/>
      <c r="F37" s="317"/>
      <c r="G37" s="318"/>
    </row>
    <row r="38" spans="1:7" s="109" customFormat="1" ht="21" customHeight="1">
      <c r="A38" s="320" t="s">
        <v>293</v>
      </c>
      <c r="B38" s="320"/>
      <c r="C38" s="320"/>
      <c r="D38" s="305">
        <v>1959597055</v>
      </c>
      <c r="E38" s="214"/>
      <c r="F38" s="305">
        <v>4342355777</v>
      </c>
      <c r="G38" s="214"/>
    </row>
    <row r="39" spans="1:7" ht="10.5" customHeight="1">
      <c r="A39" s="140"/>
      <c r="B39" s="140"/>
      <c r="C39" s="140"/>
      <c r="D39" s="141"/>
      <c r="E39" s="141"/>
      <c r="F39" s="141"/>
      <c r="G39" s="141"/>
    </row>
    <row r="40" spans="1:7" s="109" customFormat="1" ht="19.5" customHeight="1">
      <c r="A40" s="258" t="s">
        <v>294</v>
      </c>
      <c r="B40" s="259"/>
      <c r="C40" s="260"/>
      <c r="D40" s="306" t="s">
        <v>74</v>
      </c>
      <c r="E40" s="306"/>
      <c r="F40" s="306" t="s">
        <v>75</v>
      </c>
      <c r="G40" s="306"/>
    </row>
    <row r="41" spans="1:7" ht="39.75" customHeight="1">
      <c r="A41" s="307" t="s">
        <v>295</v>
      </c>
      <c r="B41" s="308"/>
      <c r="C41" s="309"/>
      <c r="D41" s="317">
        <v>494337088</v>
      </c>
      <c r="E41" s="318"/>
      <c r="F41" s="317">
        <v>494337088</v>
      </c>
      <c r="G41" s="318"/>
    </row>
    <row r="42" spans="1:7" ht="21" customHeight="1">
      <c r="A42" s="307" t="s">
        <v>296</v>
      </c>
      <c r="B42" s="308"/>
      <c r="C42" s="309"/>
      <c r="D42" s="317">
        <v>257515727</v>
      </c>
      <c r="E42" s="318"/>
      <c r="F42" s="317">
        <v>278139277</v>
      </c>
      <c r="G42" s="318"/>
    </row>
    <row r="43" spans="1:7" ht="21" customHeight="1">
      <c r="A43" s="307" t="s">
        <v>297</v>
      </c>
      <c r="B43" s="308"/>
      <c r="C43" s="309"/>
      <c r="D43" s="317">
        <v>105173242</v>
      </c>
      <c r="E43" s="318"/>
      <c r="F43" s="317">
        <v>96584272</v>
      </c>
      <c r="G43" s="318"/>
    </row>
    <row r="44" spans="1:7" ht="21" customHeight="1">
      <c r="A44" s="307" t="s">
        <v>298</v>
      </c>
      <c r="B44" s="308"/>
      <c r="C44" s="309"/>
      <c r="D44" s="317">
        <v>41439300</v>
      </c>
      <c r="E44" s="318"/>
      <c r="F44" s="317">
        <v>49528290</v>
      </c>
      <c r="G44" s="318"/>
    </row>
    <row r="45" spans="1:7" ht="21" customHeight="1">
      <c r="A45" s="307" t="s">
        <v>299</v>
      </c>
      <c r="B45" s="308"/>
      <c r="C45" s="309"/>
      <c r="D45" s="317"/>
      <c r="E45" s="318"/>
      <c r="F45" s="317">
        <v>164070963</v>
      </c>
      <c r="G45" s="318"/>
    </row>
    <row r="46" spans="1:7" ht="39.75" customHeight="1">
      <c r="A46" s="307" t="s">
        <v>300</v>
      </c>
      <c r="B46" s="308"/>
      <c r="C46" s="309"/>
      <c r="D46" s="317">
        <v>260256241</v>
      </c>
      <c r="E46" s="318"/>
      <c r="F46" s="317">
        <v>260256241</v>
      </c>
      <c r="G46" s="318"/>
    </row>
    <row r="47" spans="1:7" ht="21" customHeight="1">
      <c r="A47" s="307" t="s">
        <v>301</v>
      </c>
      <c r="B47" s="308"/>
      <c r="C47" s="309"/>
      <c r="D47" s="317">
        <v>766301871</v>
      </c>
      <c r="E47" s="318"/>
      <c r="F47" s="317">
        <v>632266408</v>
      </c>
      <c r="G47" s="318"/>
    </row>
    <row r="48" spans="1:7" s="109" customFormat="1" ht="21" customHeight="1">
      <c r="A48" s="303" t="s">
        <v>293</v>
      </c>
      <c r="B48" s="304"/>
      <c r="C48" s="142"/>
      <c r="D48" s="305">
        <v>1925023469</v>
      </c>
      <c r="E48" s="214"/>
      <c r="F48" s="305">
        <v>1975182539</v>
      </c>
      <c r="G48" s="214"/>
    </row>
    <row r="49" spans="1:7" s="109" customFormat="1" ht="13.5" customHeight="1">
      <c r="A49" s="140"/>
      <c r="B49" s="140"/>
      <c r="C49" s="143"/>
      <c r="D49" s="144"/>
      <c r="E49" s="144"/>
      <c r="F49" s="144"/>
      <c r="G49" s="144"/>
    </row>
    <row r="50" spans="1:7" s="109" customFormat="1" ht="21" customHeight="1">
      <c r="A50" s="258" t="s">
        <v>302</v>
      </c>
      <c r="B50" s="259"/>
      <c r="C50" s="145"/>
      <c r="D50" s="306" t="s">
        <v>74</v>
      </c>
      <c r="E50" s="306"/>
      <c r="F50" s="306" t="s">
        <v>75</v>
      </c>
      <c r="G50" s="306"/>
    </row>
    <row r="51" spans="1:7" ht="21" customHeight="1">
      <c r="A51" s="307" t="s">
        <v>303</v>
      </c>
      <c r="B51" s="308"/>
      <c r="C51" s="309"/>
      <c r="D51" s="310">
        <v>117414140</v>
      </c>
      <c r="E51" s="311"/>
      <c r="F51" s="310">
        <v>130625520</v>
      </c>
      <c r="G51" s="311"/>
    </row>
    <row r="52" spans="1:7" ht="21" customHeight="1">
      <c r="A52" s="307" t="s">
        <v>304</v>
      </c>
      <c r="B52" s="308"/>
      <c r="C52" s="309"/>
      <c r="D52" s="310">
        <v>21671341744</v>
      </c>
      <c r="E52" s="311"/>
      <c r="F52" s="310">
        <v>15415592247</v>
      </c>
      <c r="G52" s="311"/>
    </row>
    <row r="53" spans="1:7" ht="21" customHeight="1">
      <c r="A53" s="319" t="s">
        <v>305</v>
      </c>
      <c r="B53" s="319"/>
      <c r="C53" s="319"/>
      <c r="D53" s="315">
        <v>587054475</v>
      </c>
      <c r="E53" s="315"/>
      <c r="F53" s="315">
        <v>543864797</v>
      </c>
      <c r="G53" s="315"/>
    </row>
    <row r="54" spans="1:7" ht="21" customHeight="1">
      <c r="A54" s="319" t="s">
        <v>306</v>
      </c>
      <c r="B54" s="319"/>
      <c r="C54" s="319"/>
      <c r="D54" s="315">
        <v>2897419289</v>
      </c>
      <c r="E54" s="315"/>
      <c r="F54" s="315">
        <v>2897419289</v>
      </c>
      <c r="G54" s="315"/>
    </row>
    <row r="55" spans="1:7" ht="21" customHeight="1">
      <c r="A55" s="307" t="s">
        <v>307</v>
      </c>
      <c r="B55" s="308"/>
      <c r="C55" s="309"/>
      <c r="D55" s="317">
        <v>5713409970</v>
      </c>
      <c r="E55" s="318"/>
      <c r="F55" s="317">
        <v>18462543425</v>
      </c>
      <c r="G55" s="318"/>
    </row>
    <row r="56" spans="1:7" ht="21" customHeight="1">
      <c r="A56" s="319" t="s">
        <v>308</v>
      </c>
      <c r="B56" s="319"/>
      <c r="C56" s="319"/>
      <c r="D56" s="315">
        <v>12214833598</v>
      </c>
      <c r="E56" s="315"/>
      <c r="F56" s="315">
        <v>13724652058</v>
      </c>
      <c r="G56" s="315"/>
    </row>
    <row r="57" spans="1:7" ht="21" customHeight="1">
      <c r="A57" s="307" t="s">
        <v>309</v>
      </c>
      <c r="B57" s="308"/>
      <c r="C57" s="146"/>
      <c r="D57" s="315">
        <v>75849356</v>
      </c>
      <c r="E57" s="315"/>
      <c r="F57" s="315">
        <v>75849356</v>
      </c>
      <c r="G57" s="315"/>
    </row>
    <row r="58" spans="1:7" s="109" customFormat="1" ht="19.5" customHeight="1">
      <c r="A58" s="270" t="s">
        <v>310</v>
      </c>
      <c r="B58" s="271"/>
      <c r="C58" s="316"/>
      <c r="D58" s="272">
        <v>43277322572</v>
      </c>
      <c r="E58" s="272"/>
      <c r="F58" s="272">
        <v>51250546692</v>
      </c>
      <c r="G58" s="272"/>
    </row>
    <row r="59" spans="1:7" s="109" customFormat="1" ht="19.5" customHeight="1">
      <c r="A59" s="265" t="s">
        <v>311</v>
      </c>
      <c r="B59" s="266"/>
      <c r="C59" s="267"/>
      <c r="D59" s="312"/>
      <c r="E59" s="313"/>
      <c r="F59" s="312"/>
      <c r="G59" s="313"/>
    </row>
    <row r="60" spans="1:7" s="109" customFormat="1" ht="19.5" customHeight="1">
      <c r="A60" s="290" t="s">
        <v>312</v>
      </c>
      <c r="B60" s="291"/>
      <c r="C60" s="314"/>
      <c r="D60" s="212">
        <v>43277322572</v>
      </c>
      <c r="E60" s="256"/>
      <c r="F60" s="212">
        <v>51250546692</v>
      </c>
      <c r="G60" s="256"/>
    </row>
    <row r="61" spans="1:7" s="109" customFormat="1" ht="19.5" customHeight="1">
      <c r="A61" s="150"/>
      <c r="B61" s="150"/>
      <c r="C61" s="150"/>
      <c r="D61" s="151"/>
      <c r="E61" s="151"/>
      <c r="F61" s="151"/>
      <c r="G61" s="151"/>
    </row>
    <row r="62" spans="1:7" s="109" customFormat="1" ht="21.75" customHeight="1">
      <c r="A62" s="286" t="s">
        <v>313</v>
      </c>
      <c r="B62" s="286"/>
      <c r="C62" s="286"/>
      <c r="D62" s="306" t="s">
        <v>74</v>
      </c>
      <c r="E62" s="306"/>
      <c r="F62" s="306" t="s">
        <v>75</v>
      </c>
      <c r="G62" s="306"/>
    </row>
    <row r="63" spans="1:7" ht="21.75" customHeight="1">
      <c r="A63" s="307" t="s">
        <v>314</v>
      </c>
      <c r="B63" s="308"/>
      <c r="C63" s="309"/>
      <c r="D63" s="310"/>
      <c r="E63" s="311"/>
      <c r="F63" s="310">
        <v>856507011</v>
      </c>
      <c r="G63" s="311"/>
    </row>
    <row r="64" spans="1:7" s="109" customFormat="1" ht="21.75" customHeight="1">
      <c r="A64" s="303" t="s">
        <v>293</v>
      </c>
      <c r="B64" s="304"/>
      <c r="C64" s="142"/>
      <c r="D64" s="305">
        <v>0</v>
      </c>
      <c r="E64" s="214"/>
      <c r="F64" s="305">
        <v>856507011</v>
      </c>
      <c r="G64" s="214"/>
    </row>
    <row r="65" spans="1:7" s="109" customFormat="1" ht="21.75" customHeight="1">
      <c r="A65" s="152"/>
      <c r="B65" s="152"/>
      <c r="C65" s="150"/>
      <c r="D65" s="151"/>
      <c r="E65" s="151"/>
      <c r="F65" s="151"/>
      <c r="G65" s="151"/>
    </row>
    <row r="66" spans="1:7" s="109" customFormat="1" ht="21.75" customHeight="1">
      <c r="A66" s="286" t="s">
        <v>315</v>
      </c>
      <c r="B66" s="286"/>
      <c r="C66" s="286"/>
      <c r="D66" s="306" t="s">
        <v>74</v>
      </c>
      <c r="E66" s="306"/>
      <c r="F66" s="306" t="s">
        <v>75</v>
      </c>
      <c r="G66" s="306"/>
    </row>
    <row r="67" spans="1:7" s="155" customFormat="1" ht="21.75" customHeight="1">
      <c r="A67" s="204" t="s">
        <v>316</v>
      </c>
      <c r="B67" s="205"/>
      <c r="C67" s="253"/>
      <c r="D67" s="201">
        <v>1930376557</v>
      </c>
      <c r="E67" s="203"/>
      <c r="F67" s="201">
        <v>1472636062</v>
      </c>
      <c r="G67" s="203"/>
    </row>
    <row r="68" spans="1:7" s="155" customFormat="1" ht="21.75" customHeight="1">
      <c r="A68" s="204" t="s">
        <v>317</v>
      </c>
      <c r="B68" s="205"/>
      <c r="C68" s="253"/>
      <c r="D68" s="201">
        <v>124787650</v>
      </c>
      <c r="E68" s="203"/>
      <c r="F68" s="201">
        <v>124787650</v>
      </c>
      <c r="G68" s="203"/>
    </row>
    <row r="69" spans="1:7" s="109" customFormat="1" ht="21.75" customHeight="1">
      <c r="A69" s="254" t="s">
        <v>293</v>
      </c>
      <c r="B69" s="255"/>
      <c r="C69" s="156"/>
      <c r="D69" s="257">
        <v>2055164207</v>
      </c>
      <c r="E69" s="257"/>
      <c r="F69" s="257">
        <v>1597423712</v>
      </c>
      <c r="G69" s="257"/>
    </row>
    <row r="70" spans="1:7" s="109" customFormat="1" ht="0.75" customHeight="1">
      <c r="A70" s="158"/>
      <c r="B70" s="158"/>
      <c r="C70" s="159"/>
      <c r="D70" s="160"/>
      <c r="E70" s="160"/>
      <c r="F70" s="160"/>
      <c r="G70" s="160"/>
    </row>
    <row r="71" spans="1:5" ht="24.75" customHeight="1">
      <c r="A71" s="301" t="s">
        <v>318</v>
      </c>
      <c r="B71" s="301"/>
      <c r="C71" s="301"/>
      <c r="D71" s="301"/>
      <c r="E71" s="301"/>
    </row>
    <row r="72" spans="1:7" s="109" customFormat="1" ht="49.5" customHeight="1">
      <c r="A72" s="8" t="s">
        <v>319</v>
      </c>
      <c r="B72" s="8" t="s">
        <v>320</v>
      </c>
      <c r="C72" s="8" t="s">
        <v>321</v>
      </c>
      <c r="D72" s="8" t="s">
        <v>322</v>
      </c>
      <c r="E72" s="8" t="s">
        <v>323</v>
      </c>
      <c r="F72" s="8" t="s">
        <v>324</v>
      </c>
      <c r="G72" s="8" t="s">
        <v>325</v>
      </c>
    </row>
    <row r="73" spans="1:7" ht="19.5" customHeight="1">
      <c r="A73" s="258" t="s">
        <v>326</v>
      </c>
      <c r="B73" s="259"/>
      <c r="C73" s="259"/>
      <c r="D73" s="259"/>
      <c r="E73" s="161"/>
      <c r="F73" s="161"/>
      <c r="G73" s="162"/>
    </row>
    <row r="74" spans="1:7" s="109" customFormat="1" ht="36" customHeight="1">
      <c r="A74" s="163" t="s">
        <v>327</v>
      </c>
      <c r="B74" s="164">
        <v>14833376660</v>
      </c>
      <c r="C74" s="165">
        <v>27668600377</v>
      </c>
      <c r="D74" s="165">
        <v>5807860634</v>
      </c>
      <c r="E74" s="165">
        <v>739237526</v>
      </c>
      <c r="F74" s="166">
        <v>1174822552</v>
      </c>
      <c r="G74" s="166">
        <v>50223897749</v>
      </c>
    </row>
    <row r="75" spans="1:7" s="155" customFormat="1" ht="29.25" customHeight="1">
      <c r="A75" s="167" t="s">
        <v>328</v>
      </c>
      <c r="C75" s="168">
        <v>114000000</v>
      </c>
      <c r="D75" s="168"/>
      <c r="E75" s="169">
        <v>52674545</v>
      </c>
      <c r="F75" s="168"/>
      <c r="G75" s="21">
        <v>166674545</v>
      </c>
    </row>
    <row r="76" spans="1:7" s="155" customFormat="1" ht="45" customHeight="1">
      <c r="A76" s="167" t="s">
        <v>329</v>
      </c>
      <c r="B76" s="170">
        <v>147802644</v>
      </c>
      <c r="C76" s="168"/>
      <c r="D76" s="168"/>
      <c r="E76" s="168"/>
      <c r="F76" s="168">
        <v>191087218</v>
      </c>
      <c r="G76" s="21">
        <v>338889862</v>
      </c>
    </row>
    <row r="77" spans="1:7" s="155" customFormat="1" ht="15.75" customHeight="1">
      <c r="A77" s="167" t="s">
        <v>330</v>
      </c>
      <c r="B77" s="170"/>
      <c r="C77" s="168"/>
      <c r="D77" s="168"/>
      <c r="E77" s="168"/>
      <c r="F77" s="168"/>
      <c r="G77" s="21">
        <v>0</v>
      </c>
    </row>
    <row r="78" spans="1:7" s="155" customFormat="1" ht="28.5" customHeight="1">
      <c r="A78" s="167" t="s">
        <v>331</v>
      </c>
      <c r="B78" s="170">
        <v>2031655075</v>
      </c>
      <c r="C78" s="168"/>
      <c r="D78" s="168"/>
      <c r="E78" s="168"/>
      <c r="F78" s="168"/>
      <c r="G78" s="21">
        <v>2031655075</v>
      </c>
    </row>
    <row r="79" spans="1:7" s="155" customFormat="1" ht="29.25" customHeight="1">
      <c r="A79" s="167" t="s">
        <v>332</v>
      </c>
      <c r="B79" s="171"/>
      <c r="C79" s="168"/>
      <c r="D79" s="168"/>
      <c r="E79" s="168"/>
      <c r="F79" s="168"/>
      <c r="G79" s="21">
        <v>0</v>
      </c>
    </row>
    <row r="80" spans="1:7" s="155" customFormat="1" ht="29.25" customHeight="1">
      <c r="A80" s="167" t="s">
        <v>333</v>
      </c>
      <c r="B80" s="171"/>
      <c r="C80" s="168"/>
      <c r="D80" s="168"/>
      <c r="E80" s="168"/>
      <c r="F80" s="168"/>
      <c r="G80" s="21">
        <v>0</v>
      </c>
    </row>
    <row r="81" spans="1:7" s="109" customFormat="1" ht="30.75" customHeight="1">
      <c r="A81" s="172" t="s">
        <v>334</v>
      </c>
      <c r="B81" s="173">
        <v>17012834379</v>
      </c>
      <c r="C81" s="173">
        <v>27782600377</v>
      </c>
      <c r="D81" s="173">
        <v>5807860634</v>
      </c>
      <c r="E81" s="173">
        <v>791912071</v>
      </c>
      <c r="F81" s="173">
        <v>1365909770</v>
      </c>
      <c r="G81" s="174">
        <v>52761117231</v>
      </c>
    </row>
    <row r="82" spans="1:7" s="109" customFormat="1" ht="13.5" customHeight="1">
      <c r="A82" s="159"/>
      <c r="B82" s="175"/>
      <c r="C82" s="175"/>
      <c r="D82" s="175"/>
      <c r="E82" s="175"/>
      <c r="F82" s="175"/>
      <c r="G82" s="176"/>
    </row>
    <row r="83" spans="1:7" s="109" customFormat="1" ht="19.5" customHeight="1">
      <c r="A83" s="301" t="s">
        <v>335</v>
      </c>
      <c r="B83" s="301"/>
      <c r="C83" s="301"/>
      <c r="D83" s="177"/>
      <c r="E83" s="177"/>
      <c r="F83" s="177"/>
      <c r="G83" s="177"/>
    </row>
    <row r="84" spans="1:7" s="109" customFormat="1" ht="36" customHeight="1">
      <c r="A84" s="178" t="s">
        <v>336</v>
      </c>
      <c r="B84" s="179">
        <v>9102047940</v>
      </c>
      <c r="C84" s="179">
        <v>15938944368</v>
      </c>
      <c r="D84" s="180">
        <v>3183836324</v>
      </c>
      <c r="E84" s="180">
        <v>486783336</v>
      </c>
      <c r="F84" s="179">
        <v>955002092</v>
      </c>
      <c r="G84" s="179">
        <v>29666614060</v>
      </c>
    </row>
    <row r="85" spans="1:7" s="155" customFormat="1" ht="30.75" customHeight="1">
      <c r="A85" s="167" t="s">
        <v>337</v>
      </c>
      <c r="B85" s="168">
        <v>480829872</v>
      </c>
      <c r="C85" s="168">
        <v>1320442692</v>
      </c>
      <c r="D85" s="168">
        <v>316315412</v>
      </c>
      <c r="E85" s="168">
        <v>39547388</v>
      </c>
      <c r="F85" s="168">
        <v>101831331</v>
      </c>
      <c r="G85" s="179">
        <f>SUM(B85:F85)</f>
        <v>2258966695</v>
      </c>
    </row>
    <row r="86" spans="1:7" s="155" customFormat="1" ht="29.25" customHeight="1">
      <c r="A86" s="167" t="s">
        <v>338</v>
      </c>
      <c r="B86" s="168"/>
      <c r="C86" s="168"/>
      <c r="D86" s="168"/>
      <c r="E86" s="168"/>
      <c r="F86" s="168"/>
      <c r="G86" s="168"/>
    </row>
    <row r="87" spans="1:7" s="155" customFormat="1" ht="14.25" customHeight="1">
      <c r="A87" s="167" t="s">
        <v>339</v>
      </c>
      <c r="B87" s="168"/>
      <c r="C87" s="168"/>
      <c r="D87" s="168"/>
      <c r="E87" s="168"/>
      <c r="F87" s="168"/>
      <c r="G87" s="168"/>
    </row>
    <row r="88" spans="1:7" s="155" customFormat="1" ht="28.5" customHeight="1">
      <c r="A88" s="167" t="s">
        <v>332</v>
      </c>
      <c r="B88" s="168"/>
      <c r="C88" s="168"/>
      <c r="D88" s="168"/>
      <c r="E88" s="168"/>
      <c r="F88" s="168"/>
      <c r="G88" s="168"/>
    </row>
    <row r="89" spans="1:7" s="155" customFormat="1" ht="27.75" customHeight="1">
      <c r="A89" s="167" t="s">
        <v>340</v>
      </c>
      <c r="B89" s="168"/>
      <c r="C89" s="168"/>
      <c r="D89" s="168"/>
      <c r="E89" s="168"/>
      <c r="F89" s="168"/>
      <c r="G89" s="168"/>
    </row>
    <row r="90" spans="1:8" s="109" customFormat="1" ht="29.25" customHeight="1">
      <c r="A90" s="163" t="s">
        <v>341</v>
      </c>
      <c r="B90" s="181">
        <f aca="true" t="shared" si="0" ref="B90:G90">B84+B85</f>
        <v>9582877812</v>
      </c>
      <c r="C90" s="181">
        <f t="shared" si="0"/>
        <v>17259387060</v>
      </c>
      <c r="D90" s="181">
        <f t="shared" si="0"/>
        <v>3500151736</v>
      </c>
      <c r="E90" s="181">
        <f t="shared" si="0"/>
        <v>526330724</v>
      </c>
      <c r="F90" s="181">
        <f t="shared" si="0"/>
        <v>1056833423</v>
      </c>
      <c r="G90" s="181">
        <f t="shared" si="0"/>
        <v>31925580755</v>
      </c>
      <c r="H90" s="155"/>
    </row>
    <row r="91" spans="1:8" s="109" customFormat="1" ht="36" customHeight="1">
      <c r="A91" s="163" t="s">
        <v>342</v>
      </c>
      <c r="B91" s="181">
        <f aca="true" t="shared" si="1" ref="B91:G91">B74-B84</f>
        <v>5731328720</v>
      </c>
      <c r="C91" s="181">
        <f t="shared" si="1"/>
        <v>11729656009</v>
      </c>
      <c r="D91" s="181">
        <f t="shared" si="1"/>
        <v>2624024310</v>
      </c>
      <c r="E91" s="181">
        <f t="shared" si="1"/>
        <v>252454190</v>
      </c>
      <c r="F91" s="181">
        <f t="shared" si="1"/>
        <v>219820460</v>
      </c>
      <c r="G91" s="181">
        <f t="shared" si="1"/>
        <v>20557283689</v>
      </c>
      <c r="H91" s="155"/>
    </row>
    <row r="92" spans="1:7" s="109" customFormat="1" ht="36" customHeight="1">
      <c r="A92" s="172" t="s">
        <v>343</v>
      </c>
      <c r="B92" s="183">
        <f aca="true" t="shared" si="2" ref="B92:G92">B81-B90</f>
        <v>7429956567</v>
      </c>
      <c r="C92" s="183">
        <f t="shared" si="2"/>
        <v>10523213317</v>
      </c>
      <c r="D92" s="183">
        <f t="shared" si="2"/>
        <v>2307708898</v>
      </c>
      <c r="E92" s="183">
        <f t="shared" si="2"/>
        <v>265581347</v>
      </c>
      <c r="F92" s="183">
        <f t="shared" si="2"/>
        <v>309076347</v>
      </c>
      <c r="G92" s="183">
        <f t="shared" si="2"/>
        <v>20835536476</v>
      </c>
    </row>
    <row r="93" spans="1:7" ht="21.75" customHeight="1">
      <c r="A93" s="302" t="s">
        <v>344</v>
      </c>
      <c r="B93" s="302"/>
      <c r="C93" s="302"/>
      <c r="D93" s="302"/>
      <c r="E93" s="302"/>
      <c r="F93" s="302"/>
      <c r="G93" s="302"/>
    </row>
    <row r="94" spans="1:7" s="109" customFormat="1" ht="21.75" customHeight="1">
      <c r="A94" s="195"/>
      <c r="B94" s="332">
        <v>5922952151</v>
      </c>
      <c r="C94" s="332">
        <v>4131819190</v>
      </c>
      <c r="D94" s="332">
        <v>709352281</v>
      </c>
      <c r="E94" s="332">
        <v>606704313</v>
      </c>
      <c r="F94" s="332">
        <v>116158994</v>
      </c>
      <c r="G94" s="333">
        <v>11486986929</v>
      </c>
    </row>
    <row r="95" spans="1:7" ht="19.5" customHeight="1">
      <c r="A95" s="301" t="s">
        <v>345</v>
      </c>
      <c r="B95" s="301"/>
      <c r="C95" s="301"/>
      <c r="D95" s="301"/>
      <c r="E95" s="184"/>
      <c r="F95" s="184"/>
      <c r="G95" s="184"/>
    </row>
    <row r="96" spans="1:7" s="109" customFormat="1" ht="21" customHeight="1">
      <c r="A96" s="295" t="s">
        <v>319</v>
      </c>
      <c r="B96" s="296"/>
      <c r="C96" s="296" t="s">
        <v>346</v>
      </c>
      <c r="D96" s="297"/>
      <c r="E96" s="261" t="s">
        <v>347</v>
      </c>
      <c r="F96" s="263"/>
      <c r="G96" s="185" t="s">
        <v>325</v>
      </c>
    </row>
    <row r="97" spans="1:7" s="109" customFormat="1" ht="21" customHeight="1">
      <c r="A97" s="298" t="s">
        <v>327</v>
      </c>
      <c r="B97" s="299"/>
      <c r="C97" s="300">
        <f>345240000+734114127-29000000</f>
        <v>1050354127</v>
      </c>
      <c r="D97" s="274"/>
      <c r="E97" s="300">
        <v>58000000</v>
      </c>
      <c r="F97" s="274"/>
      <c r="G97" s="21">
        <f>SUM(B97:F97)</f>
        <v>1108354127</v>
      </c>
    </row>
    <row r="98" spans="1:7" s="155" customFormat="1" ht="21" customHeight="1">
      <c r="A98" s="204" t="s">
        <v>348</v>
      </c>
      <c r="B98" s="205"/>
      <c r="C98" s="187"/>
      <c r="D98" s="188"/>
      <c r="E98" s="201"/>
      <c r="F98" s="203"/>
      <c r="G98" s="168">
        <f>SUM(B98:F98)</f>
        <v>0</v>
      </c>
    </row>
    <row r="99" spans="1:7" s="155" customFormat="1" ht="21" customHeight="1">
      <c r="A99" s="204" t="s">
        <v>349</v>
      </c>
      <c r="B99" s="205"/>
      <c r="C99" s="187"/>
      <c r="D99" s="188"/>
      <c r="E99" s="189"/>
      <c r="F99" s="188"/>
      <c r="G99" s="168">
        <f>SUM(B99:F99)</f>
        <v>0</v>
      </c>
    </row>
    <row r="100" spans="1:7" s="109" customFormat="1" ht="21" customHeight="1">
      <c r="A100" s="290" t="s">
        <v>334</v>
      </c>
      <c r="B100" s="291"/>
      <c r="C100" s="292">
        <f>C97+D98</f>
        <v>1050354127</v>
      </c>
      <c r="D100" s="293"/>
      <c r="E100" s="294">
        <f>E97</f>
        <v>58000000</v>
      </c>
      <c r="F100" s="293"/>
      <c r="G100" s="190">
        <f>C100+E100</f>
        <v>1108354127</v>
      </c>
    </row>
    <row r="101" spans="1:7" ht="21" customHeight="1">
      <c r="A101" s="283" t="s">
        <v>335</v>
      </c>
      <c r="B101" s="284"/>
      <c r="C101" s="284"/>
      <c r="D101" s="284"/>
      <c r="E101" s="284"/>
      <c r="F101" s="284"/>
      <c r="G101" s="285"/>
    </row>
    <row r="102" spans="1:7" s="109" customFormat="1" ht="21.75" customHeight="1">
      <c r="A102" s="286" t="s">
        <v>336</v>
      </c>
      <c r="B102" s="286"/>
      <c r="C102" s="286"/>
      <c r="D102" s="191">
        <v>480928840</v>
      </c>
      <c r="E102" s="287">
        <v>30933340</v>
      </c>
      <c r="F102" s="288"/>
      <c r="G102" s="192">
        <f>SUM(B102:F102)</f>
        <v>511862180</v>
      </c>
    </row>
    <row r="103" spans="1:7" s="155" customFormat="1" ht="21.75" customHeight="1">
      <c r="A103" s="289" t="s">
        <v>337</v>
      </c>
      <c r="B103" s="289"/>
      <c r="C103" s="289"/>
      <c r="D103" s="169">
        <f>(15812000+15294044)*2</f>
        <v>62212088</v>
      </c>
      <c r="E103" s="201">
        <f>2416667*2</f>
        <v>4833334</v>
      </c>
      <c r="F103" s="203"/>
      <c r="G103" s="168">
        <f>SUM(D103:F103)</f>
        <v>67045422</v>
      </c>
    </row>
    <row r="104" spans="1:7" s="109" customFormat="1" ht="21.75" customHeight="1">
      <c r="A104" s="282" t="s">
        <v>350</v>
      </c>
      <c r="B104" s="282"/>
      <c r="C104" s="282"/>
      <c r="D104" s="147">
        <f>D102+D103</f>
        <v>543140928</v>
      </c>
      <c r="E104" s="273">
        <f>E102+E103</f>
        <v>35766674</v>
      </c>
      <c r="F104" s="274"/>
      <c r="G104" s="21">
        <f>G102+G103</f>
        <v>578907602</v>
      </c>
    </row>
    <row r="105" spans="1:7" s="109" customFormat="1" ht="21.75" customHeight="1">
      <c r="A105" s="282" t="s">
        <v>342</v>
      </c>
      <c r="B105" s="282"/>
      <c r="C105" s="282"/>
      <c r="D105" s="147">
        <f>C97-D102</f>
        <v>569425287</v>
      </c>
      <c r="E105" s="273">
        <f>E97-E102</f>
        <v>27066660</v>
      </c>
      <c r="F105" s="274"/>
      <c r="G105" s="21">
        <f>SUM(D105:F105)</f>
        <v>596491947</v>
      </c>
    </row>
    <row r="106" spans="1:7" s="109" customFormat="1" ht="21.75" customHeight="1">
      <c r="A106" s="281" t="s">
        <v>343</v>
      </c>
      <c r="B106" s="281"/>
      <c r="C106" s="281"/>
      <c r="D106" s="157">
        <f>C100-D104</f>
        <v>507213199</v>
      </c>
      <c r="E106" s="212">
        <f>E100-E105</f>
        <v>30933340</v>
      </c>
      <c r="F106" s="256"/>
      <c r="G106" s="190">
        <f>G100-G104</f>
        <v>529446525</v>
      </c>
    </row>
    <row r="107" spans="1:7" s="109" customFormat="1" ht="21.75" customHeight="1">
      <c r="A107" s="194"/>
      <c r="B107" s="195"/>
      <c r="C107" s="160"/>
      <c r="D107" s="160"/>
      <c r="E107" s="176"/>
      <c r="F107" s="176"/>
      <c r="G107" s="196"/>
    </row>
    <row r="108" spans="1:7" s="155" customFormat="1" ht="22.5" customHeight="1">
      <c r="A108" s="258" t="s">
        <v>351</v>
      </c>
      <c r="B108" s="259"/>
      <c r="C108" s="260"/>
      <c r="D108" s="261" t="s">
        <v>74</v>
      </c>
      <c r="E108" s="263"/>
      <c r="F108" s="261" t="s">
        <v>352</v>
      </c>
      <c r="G108" s="263"/>
    </row>
    <row r="109" spans="1:7" s="155" customFormat="1" ht="22.5" customHeight="1">
      <c r="A109" s="204" t="s">
        <v>353</v>
      </c>
      <c r="B109" s="205"/>
      <c r="C109" s="253"/>
      <c r="D109" s="201">
        <v>41102417229</v>
      </c>
      <c r="E109" s="203"/>
      <c r="F109" s="201">
        <v>36277898609</v>
      </c>
      <c r="G109" s="203"/>
    </row>
    <row r="110" spans="1:7" s="155" customFormat="1" ht="22.5" customHeight="1">
      <c r="A110" s="97" t="s">
        <v>354</v>
      </c>
      <c r="B110" s="153"/>
      <c r="C110" s="154"/>
      <c r="D110" s="138"/>
      <c r="E110" s="116"/>
      <c r="F110" s="138"/>
      <c r="G110" s="116"/>
    </row>
    <row r="111" spans="1:7" s="155" customFormat="1" ht="22.5" customHeight="1">
      <c r="A111" s="204" t="s">
        <v>355</v>
      </c>
      <c r="B111" s="205"/>
      <c r="C111" s="253"/>
      <c r="D111" s="201">
        <v>29187979745</v>
      </c>
      <c r="E111" s="203"/>
      <c r="F111" s="201">
        <v>27292656557</v>
      </c>
      <c r="G111" s="203"/>
    </row>
    <row r="112" spans="1:7" s="155" customFormat="1" ht="22.5" customHeight="1">
      <c r="A112" s="204" t="s">
        <v>356</v>
      </c>
      <c r="B112" s="205"/>
      <c r="C112" s="253"/>
      <c r="D112" s="201">
        <v>2611323987</v>
      </c>
      <c r="E112" s="203"/>
      <c r="F112" s="201">
        <v>2499218532</v>
      </c>
      <c r="G112" s="203"/>
    </row>
    <row r="113" spans="1:7" s="155" customFormat="1" ht="22.5" customHeight="1">
      <c r="A113" s="204" t="s">
        <v>357</v>
      </c>
      <c r="B113" s="205"/>
      <c r="C113" s="253"/>
      <c r="D113" s="201">
        <v>1899921892</v>
      </c>
      <c r="E113" s="203"/>
      <c r="F113" s="201">
        <v>1922831620</v>
      </c>
      <c r="G113" s="203"/>
    </row>
    <row r="114" spans="1:7" s="155" customFormat="1" ht="22.5" customHeight="1">
      <c r="A114" s="204" t="s">
        <v>358</v>
      </c>
      <c r="B114" s="205"/>
      <c r="C114" s="253"/>
      <c r="D114" s="197"/>
      <c r="E114" s="198"/>
      <c r="F114" s="197"/>
      <c r="G114" s="198">
        <v>191087218</v>
      </c>
    </row>
    <row r="115" spans="1:7" s="155" customFormat="1" ht="22.5" customHeight="1">
      <c r="A115" s="204" t="s">
        <v>359</v>
      </c>
      <c r="B115" s="205"/>
      <c r="C115" s="253"/>
      <c r="D115" s="201">
        <v>109286614</v>
      </c>
      <c r="E115" s="203"/>
      <c r="F115" s="197"/>
      <c r="G115" s="198">
        <v>109286614</v>
      </c>
    </row>
    <row r="116" spans="1:7" s="155" customFormat="1" ht="22.5" customHeight="1">
      <c r="A116" s="204" t="s">
        <v>360</v>
      </c>
      <c r="B116" s="205"/>
      <c r="C116" s="253"/>
      <c r="D116" s="201">
        <v>2464552040</v>
      </c>
      <c r="E116" s="203"/>
      <c r="F116" s="201">
        <v>2855467401</v>
      </c>
      <c r="G116" s="203"/>
    </row>
    <row r="117" spans="1:7" s="155" customFormat="1" ht="22.5" customHeight="1">
      <c r="A117" s="204" t="s">
        <v>361</v>
      </c>
      <c r="B117" s="205"/>
      <c r="C117" s="253"/>
      <c r="D117" s="201">
        <v>393867300</v>
      </c>
      <c r="E117" s="203"/>
      <c r="F117" s="138"/>
      <c r="G117" s="116">
        <v>300000000</v>
      </c>
    </row>
    <row r="118" spans="1:7" s="155" customFormat="1" ht="35.25" customHeight="1">
      <c r="A118" s="204" t="s">
        <v>362</v>
      </c>
      <c r="B118" s="205"/>
      <c r="C118" s="253"/>
      <c r="D118" s="201">
        <v>2177881738</v>
      </c>
      <c r="E118" s="203"/>
      <c r="F118" s="138"/>
      <c r="G118" s="116"/>
    </row>
    <row r="119" spans="1:7" s="155" customFormat="1" ht="22.5" customHeight="1">
      <c r="A119" s="204" t="s">
        <v>363</v>
      </c>
      <c r="B119" s="205"/>
      <c r="C119" s="253"/>
      <c r="D119" s="201">
        <v>1074131338</v>
      </c>
      <c r="E119" s="203"/>
      <c r="F119" s="138"/>
      <c r="G119" s="116"/>
    </row>
    <row r="120" spans="1:7" s="155" customFormat="1" ht="20.25" customHeight="1">
      <c r="A120" s="280" t="s">
        <v>364</v>
      </c>
      <c r="B120" s="280"/>
      <c r="C120" s="280"/>
      <c r="D120" s="278">
        <v>1183472575</v>
      </c>
      <c r="E120" s="279"/>
      <c r="F120" s="278">
        <v>1107350667</v>
      </c>
      <c r="G120" s="279"/>
    </row>
    <row r="121" spans="1:7" s="155" customFormat="1" ht="9" customHeight="1">
      <c r="A121" s="223"/>
      <c r="B121" s="223"/>
      <c r="C121" s="223"/>
      <c r="D121" s="224"/>
      <c r="E121" s="224"/>
      <c r="F121" s="224"/>
      <c r="G121" s="224"/>
    </row>
    <row r="122" spans="1:7" s="155" customFormat="1" ht="30" customHeight="1">
      <c r="A122" s="258" t="s">
        <v>365</v>
      </c>
      <c r="B122" s="259"/>
      <c r="C122" s="260"/>
      <c r="D122" s="261" t="s">
        <v>74</v>
      </c>
      <c r="E122" s="263"/>
      <c r="F122" s="261" t="s">
        <v>366</v>
      </c>
      <c r="G122" s="263"/>
    </row>
    <row r="123" spans="1:7" s="155" customFormat="1" ht="36" customHeight="1">
      <c r="A123" s="204" t="s">
        <v>367</v>
      </c>
      <c r="B123" s="205"/>
      <c r="C123" s="253"/>
      <c r="D123" s="201">
        <v>1561421997</v>
      </c>
      <c r="E123" s="203"/>
      <c r="F123" s="201">
        <v>3593077072</v>
      </c>
      <c r="G123" s="203"/>
    </row>
    <row r="124" spans="1:7" s="155" customFormat="1" ht="36" customHeight="1">
      <c r="A124" s="275" t="s">
        <v>368</v>
      </c>
      <c r="B124" s="276"/>
      <c r="C124" s="277"/>
      <c r="D124" s="268">
        <v>552398800</v>
      </c>
      <c r="E124" s="269"/>
      <c r="F124" s="268">
        <v>517398800</v>
      </c>
      <c r="G124" s="269"/>
    </row>
    <row r="125" spans="1:7" s="155" customFormat="1" ht="21.75" customHeight="1">
      <c r="A125" s="204" t="s">
        <v>369</v>
      </c>
      <c r="B125" s="205"/>
      <c r="C125" s="253"/>
      <c r="D125" s="268"/>
      <c r="E125" s="269"/>
      <c r="F125" s="268">
        <v>500000000</v>
      </c>
      <c r="G125" s="269"/>
    </row>
    <row r="126" spans="1:7" s="109" customFormat="1" ht="22.5" customHeight="1">
      <c r="A126" s="270" t="s">
        <v>370</v>
      </c>
      <c r="B126" s="271"/>
      <c r="C126" s="148"/>
      <c r="D126" s="272">
        <v>2113820797</v>
      </c>
      <c r="E126" s="272"/>
      <c r="F126" s="273">
        <v>4610475872</v>
      </c>
      <c r="G126" s="274"/>
    </row>
    <row r="127" spans="1:7" s="109" customFormat="1" ht="19.5" customHeight="1">
      <c r="A127" s="265" t="s">
        <v>371</v>
      </c>
      <c r="B127" s="266"/>
      <c r="C127" s="267"/>
      <c r="D127" s="193"/>
      <c r="E127" s="186"/>
      <c r="F127" s="193"/>
      <c r="G127" s="186"/>
    </row>
    <row r="128" spans="1:7" s="155" customFormat="1" ht="33.75" customHeight="1">
      <c r="A128" s="204" t="s">
        <v>372</v>
      </c>
      <c r="B128" s="205"/>
      <c r="C128" s="253"/>
      <c r="D128" s="201">
        <v>3312275960</v>
      </c>
      <c r="E128" s="203"/>
      <c r="F128" s="201">
        <v>2818275960</v>
      </c>
      <c r="G128" s="203"/>
    </row>
    <row r="129" spans="1:7" s="155" customFormat="1" ht="33.75" customHeight="1">
      <c r="A129" s="204" t="s">
        <v>373</v>
      </c>
      <c r="B129" s="205"/>
      <c r="C129" s="253"/>
      <c r="D129" s="201">
        <v>1110000000</v>
      </c>
      <c r="E129" s="203"/>
      <c r="F129" s="201">
        <v>1110000000</v>
      </c>
      <c r="G129" s="203"/>
    </row>
    <row r="130" spans="1:7" s="155" customFormat="1" ht="33" customHeight="1">
      <c r="A130" s="204" t="s">
        <v>374</v>
      </c>
      <c r="B130" s="205"/>
      <c r="C130" s="253"/>
      <c r="D130" s="201">
        <v>504000000</v>
      </c>
      <c r="E130" s="203"/>
      <c r="F130" s="264">
        <v>504000000</v>
      </c>
      <c r="G130" s="264"/>
    </row>
    <row r="131" spans="1:7" s="109" customFormat="1" ht="18.75" customHeight="1">
      <c r="A131" s="254" t="s">
        <v>293</v>
      </c>
      <c r="B131" s="255"/>
      <c r="C131" s="149"/>
      <c r="D131" s="212">
        <v>4926275960</v>
      </c>
      <c r="E131" s="256"/>
      <c r="F131" s="257">
        <v>4432275960</v>
      </c>
      <c r="G131" s="257"/>
    </row>
    <row r="132" spans="1:7" s="109" customFormat="1" ht="19.5" customHeight="1">
      <c r="A132" s="258" t="s">
        <v>375</v>
      </c>
      <c r="B132" s="259"/>
      <c r="C132" s="260"/>
      <c r="D132" s="261" t="s">
        <v>74</v>
      </c>
      <c r="E132" s="262"/>
      <c r="F132" s="262" t="s">
        <v>376</v>
      </c>
      <c r="G132" s="263"/>
    </row>
    <row r="133" spans="1:7" ht="19.5" customHeight="1">
      <c r="A133" s="208" t="s">
        <v>377</v>
      </c>
      <c r="B133" s="209"/>
      <c r="C133" s="210"/>
      <c r="D133" s="201">
        <v>1179847439</v>
      </c>
      <c r="E133" s="202"/>
      <c r="F133" s="202">
        <v>693819272</v>
      </c>
      <c r="G133" s="203"/>
    </row>
    <row r="134" spans="1:7" ht="19.5" customHeight="1">
      <c r="A134" s="204" t="s">
        <v>378</v>
      </c>
      <c r="B134" s="205"/>
      <c r="C134" s="253"/>
      <c r="D134" s="201">
        <v>11135302573</v>
      </c>
      <c r="E134" s="202"/>
      <c r="F134" s="202">
        <v>5766938853</v>
      </c>
      <c r="G134" s="203"/>
    </row>
    <row r="135" spans="1:7" ht="19.5" customHeight="1">
      <c r="A135" s="216" t="s">
        <v>379</v>
      </c>
      <c r="B135" s="217"/>
      <c r="C135" s="218"/>
      <c r="D135" s="219">
        <v>590908905</v>
      </c>
      <c r="E135" s="206"/>
      <c r="F135" s="206">
        <v>590908905</v>
      </c>
      <c r="G135" s="207"/>
    </row>
    <row r="136" spans="1:7" ht="19.5" customHeight="1">
      <c r="A136" s="216" t="s">
        <v>380</v>
      </c>
      <c r="B136" s="217"/>
      <c r="C136" s="218"/>
      <c r="D136" s="219">
        <v>250000000</v>
      </c>
      <c r="E136" s="206"/>
      <c r="F136" s="206">
        <v>250000000</v>
      </c>
      <c r="G136" s="207"/>
    </row>
    <row r="137" spans="1:7" ht="19.5" customHeight="1">
      <c r="A137" s="216" t="s">
        <v>381</v>
      </c>
      <c r="B137" s="217"/>
      <c r="C137" s="218"/>
      <c r="D137" s="219"/>
      <c r="E137" s="206"/>
      <c r="F137" s="206"/>
      <c r="G137" s="207"/>
    </row>
    <row r="138" spans="1:7" ht="19.5" customHeight="1">
      <c r="A138" s="216" t="s">
        <v>382</v>
      </c>
      <c r="B138" s="217"/>
      <c r="C138" s="218"/>
      <c r="D138" s="219">
        <v>4833733501</v>
      </c>
      <c r="E138" s="206"/>
      <c r="F138" s="206">
        <v>5923901</v>
      </c>
      <c r="G138" s="207"/>
    </row>
    <row r="139" spans="1:7" ht="36" customHeight="1">
      <c r="A139" s="216" t="s">
        <v>383</v>
      </c>
      <c r="B139" s="217"/>
      <c r="C139" s="218"/>
      <c r="D139" s="219">
        <v>3911834400</v>
      </c>
      <c r="E139" s="206"/>
      <c r="F139" s="206">
        <v>3911834400</v>
      </c>
      <c r="G139" s="207"/>
    </row>
    <row r="140" spans="1:7" ht="19.5" customHeight="1">
      <c r="A140" s="216" t="s">
        <v>384</v>
      </c>
      <c r="B140" s="217"/>
      <c r="C140" s="218"/>
      <c r="D140" s="219">
        <v>1548825767</v>
      </c>
      <c r="E140" s="206"/>
      <c r="F140" s="206">
        <v>1008271647</v>
      </c>
      <c r="G140" s="207"/>
    </row>
    <row r="141" spans="1:7" ht="20.25" customHeight="1">
      <c r="A141" s="199"/>
      <c r="B141" s="222" t="s">
        <v>385</v>
      </c>
      <c r="C141" s="211"/>
      <c r="D141" s="212">
        <v>12315150012</v>
      </c>
      <c r="E141" s="213"/>
      <c r="F141" s="213">
        <v>6460758125</v>
      </c>
      <c r="G141" s="214"/>
    </row>
    <row r="142" spans="1:7" ht="4.5" customHeight="1">
      <c r="A142" s="159"/>
      <c r="B142" s="176"/>
      <c r="C142" s="176"/>
      <c r="D142" s="160"/>
      <c r="E142" s="160"/>
      <c r="F142" s="160"/>
      <c r="G142" s="151"/>
    </row>
    <row r="143" spans="1:7" s="109" customFormat="1" ht="18" customHeight="1">
      <c r="A143" s="215" t="s">
        <v>386</v>
      </c>
      <c r="B143" s="215"/>
      <c r="C143" s="215"/>
      <c r="D143" s="215"/>
      <c r="E143" s="215"/>
      <c r="F143" s="215"/>
      <c r="G143" s="215"/>
    </row>
    <row r="144" spans="1:6" s="109" customFormat="1" ht="15.75">
      <c r="A144" s="221" t="s">
        <v>64</v>
      </c>
      <c r="B144" s="221"/>
      <c r="C144" s="221"/>
      <c r="E144" s="221" t="s">
        <v>65</v>
      </c>
      <c r="F144" s="221"/>
    </row>
    <row r="145" spans="3:5" s="109" customFormat="1" ht="15.75">
      <c r="C145" s="182"/>
      <c r="D145" s="182"/>
      <c r="E145" s="200"/>
    </row>
    <row r="146" spans="3:5" s="109" customFormat="1" ht="15.75">
      <c r="C146" s="182"/>
      <c r="D146" s="182"/>
      <c r="E146" s="200"/>
    </row>
    <row r="147" spans="3:5" s="109" customFormat="1" ht="15.75">
      <c r="C147" s="182"/>
      <c r="D147" s="182"/>
      <c r="E147" s="200"/>
    </row>
    <row r="148" spans="4:7" s="109" customFormat="1" ht="22.5" customHeight="1">
      <c r="D148" s="182"/>
      <c r="E148" s="200"/>
      <c r="F148" s="182"/>
      <c r="G148" s="182"/>
    </row>
    <row r="149" spans="1:6" s="109" customFormat="1" ht="29.25" customHeight="1">
      <c r="A149" s="221" t="s">
        <v>256</v>
      </c>
      <c r="B149" s="221"/>
      <c r="C149" s="221"/>
      <c r="E149" s="221" t="s">
        <v>67</v>
      </c>
      <c r="F149" s="221"/>
    </row>
    <row r="150" s="109" customFormat="1" ht="12" customHeight="1"/>
  </sheetData>
  <mergeCells count="250">
    <mergeCell ref="A1:G1"/>
    <mergeCell ref="A2:G2"/>
    <mergeCell ref="A3:G3"/>
    <mergeCell ref="A4:E4"/>
    <mergeCell ref="A5:G5"/>
    <mergeCell ref="A6:G6"/>
    <mergeCell ref="A7:G7"/>
    <mergeCell ref="A8:G8"/>
    <mergeCell ref="A9:G9"/>
    <mergeCell ref="A10:G10"/>
    <mergeCell ref="A11:E11"/>
    <mergeCell ref="A12:G12"/>
    <mergeCell ref="A13:G13"/>
    <mergeCell ref="A14:E14"/>
    <mergeCell ref="A15:E15"/>
    <mergeCell ref="A16:G16"/>
    <mergeCell ref="A17:G17"/>
    <mergeCell ref="A18:E18"/>
    <mergeCell ref="A19:G19"/>
    <mergeCell ref="A20:G20"/>
    <mergeCell ref="A21:G21"/>
    <mergeCell ref="A22:G22"/>
    <mergeCell ref="A23:E23"/>
    <mergeCell ref="A24:G24"/>
    <mergeCell ref="A25:G25"/>
    <mergeCell ref="A26:E26"/>
    <mergeCell ref="A27:G27"/>
    <mergeCell ref="A28:E28"/>
    <mergeCell ref="A29:G29"/>
    <mergeCell ref="A30:G30"/>
    <mergeCell ref="A31:G31"/>
    <mergeCell ref="A32:G32"/>
    <mergeCell ref="E33:G33"/>
    <mergeCell ref="A34:C34"/>
    <mergeCell ref="D34:E34"/>
    <mergeCell ref="F34:G34"/>
    <mergeCell ref="A35:B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40:C40"/>
    <mergeCell ref="D40:E40"/>
    <mergeCell ref="F40:G40"/>
    <mergeCell ref="A41:C41"/>
    <mergeCell ref="D41:E41"/>
    <mergeCell ref="F41:G41"/>
    <mergeCell ref="A42:C42"/>
    <mergeCell ref="D42:E42"/>
    <mergeCell ref="F42:G42"/>
    <mergeCell ref="A43:C43"/>
    <mergeCell ref="D43:E43"/>
    <mergeCell ref="F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B48"/>
    <mergeCell ref="D48:E48"/>
    <mergeCell ref="F48:G48"/>
    <mergeCell ref="A50:B50"/>
    <mergeCell ref="D50:E50"/>
    <mergeCell ref="F50:G50"/>
    <mergeCell ref="A51:C51"/>
    <mergeCell ref="D51:E51"/>
    <mergeCell ref="F51:G51"/>
    <mergeCell ref="A52:C52"/>
    <mergeCell ref="D52:E52"/>
    <mergeCell ref="F52:G52"/>
    <mergeCell ref="A53:C53"/>
    <mergeCell ref="D53:E53"/>
    <mergeCell ref="F53:G53"/>
    <mergeCell ref="A54:C54"/>
    <mergeCell ref="D54:E54"/>
    <mergeCell ref="F54:G54"/>
    <mergeCell ref="A55:C55"/>
    <mergeCell ref="D55:E55"/>
    <mergeCell ref="F55:G55"/>
    <mergeCell ref="A56:C56"/>
    <mergeCell ref="D56:E56"/>
    <mergeCell ref="F56:G56"/>
    <mergeCell ref="A57:B57"/>
    <mergeCell ref="D57:E57"/>
    <mergeCell ref="F57:G57"/>
    <mergeCell ref="A58:C58"/>
    <mergeCell ref="D58:E58"/>
    <mergeCell ref="F58:G58"/>
    <mergeCell ref="A59:C59"/>
    <mergeCell ref="D59:E59"/>
    <mergeCell ref="F59:G59"/>
    <mergeCell ref="A60:C60"/>
    <mergeCell ref="D60:E60"/>
    <mergeCell ref="F60:G60"/>
    <mergeCell ref="A62:C62"/>
    <mergeCell ref="D62:E62"/>
    <mergeCell ref="F62:G62"/>
    <mergeCell ref="A63:C63"/>
    <mergeCell ref="D63:E63"/>
    <mergeCell ref="F63:G63"/>
    <mergeCell ref="A64:B64"/>
    <mergeCell ref="D64:E64"/>
    <mergeCell ref="F64:G64"/>
    <mergeCell ref="A66:C66"/>
    <mergeCell ref="D66:E66"/>
    <mergeCell ref="F66:G66"/>
    <mergeCell ref="A67:C67"/>
    <mergeCell ref="D67:E67"/>
    <mergeCell ref="F67:G67"/>
    <mergeCell ref="A68:C68"/>
    <mergeCell ref="D68:E68"/>
    <mergeCell ref="F68:G68"/>
    <mergeCell ref="A69:B69"/>
    <mergeCell ref="D69:E69"/>
    <mergeCell ref="F69:G69"/>
    <mergeCell ref="A71:E71"/>
    <mergeCell ref="A73:D73"/>
    <mergeCell ref="A83:C83"/>
    <mergeCell ref="A93:G93"/>
    <mergeCell ref="A95:D95"/>
    <mergeCell ref="A96:B96"/>
    <mergeCell ref="C96:D96"/>
    <mergeCell ref="E96:F96"/>
    <mergeCell ref="A97:B97"/>
    <mergeCell ref="C97:D97"/>
    <mergeCell ref="E97:F97"/>
    <mergeCell ref="A98:B98"/>
    <mergeCell ref="E98:F98"/>
    <mergeCell ref="A99:B99"/>
    <mergeCell ref="A100:B100"/>
    <mergeCell ref="C100:D100"/>
    <mergeCell ref="E100:F100"/>
    <mergeCell ref="A101:G101"/>
    <mergeCell ref="A102:C102"/>
    <mergeCell ref="E102:F102"/>
    <mergeCell ref="A103:C103"/>
    <mergeCell ref="E103:F103"/>
    <mergeCell ref="A104:C104"/>
    <mergeCell ref="E104:F104"/>
    <mergeCell ref="A105:C105"/>
    <mergeCell ref="E105:F105"/>
    <mergeCell ref="A106:C106"/>
    <mergeCell ref="E106:F106"/>
    <mergeCell ref="A108:C108"/>
    <mergeCell ref="D108:E108"/>
    <mergeCell ref="F108:G108"/>
    <mergeCell ref="A109:C109"/>
    <mergeCell ref="D109:E109"/>
    <mergeCell ref="F109:G109"/>
    <mergeCell ref="A111:C111"/>
    <mergeCell ref="D111:E111"/>
    <mergeCell ref="F111:G111"/>
    <mergeCell ref="A112:C112"/>
    <mergeCell ref="D112:E112"/>
    <mergeCell ref="F112:G112"/>
    <mergeCell ref="A113:C113"/>
    <mergeCell ref="D113:E113"/>
    <mergeCell ref="F113:G113"/>
    <mergeCell ref="A114:C114"/>
    <mergeCell ref="A115:C115"/>
    <mergeCell ref="D115:E115"/>
    <mergeCell ref="A116:C116"/>
    <mergeCell ref="D116:E116"/>
    <mergeCell ref="F116:G116"/>
    <mergeCell ref="A117:C117"/>
    <mergeCell ref="D117:E117"/>
    <mergeCell ref="A118:C118"/>
    <mergeCell ref="D118:E118"/>
    <mergeCell ref="A119:C119"/>
    <mergeCell ref="D119:E119"/>
    <mergeCell ref="A120:C120"/>
    <mergeCell ref="D120:E120"/>
    <mergeCell ref="F120:G120"/>
    <mergeCell ref="A122:C122"/>
    <mergeCell ref="D122:E122"/>
    <mergeCell ref="F122:G122"/>
    <mergeCell ref="A123:C123"/>
    <mergeCell ref="D123:E123"/>
    <mergeCell ref="F123:G123"/>
    <mergeCell ref="A124:C124"/>
    <mergeCell ref="D124:E124"/>
    <mergeCell ref="F124:G124"/>
    <mergeCell ref="A125:C125"/>
    <mergeCell ref="D125:E125"/>
    <mergeCell ref="F125:G125"/>
    <mergeCell ref="A126:B126"/>
    <mergeCell ref="D126:E126"/>
    <mergeCell ref="F126:G126"/>
    <mergeCell ref="A127:C127"/>
    <mergeCell ref="A128:C128"/>
    <mergeCell ref="D128:E128"/>
    <mergeCell ref="F128:G128"/>
    <mergeCell ref="A129:C129"/>
    <mergeCell ref="D129:E129"/>
    <mergeCell ref="F129:G129"/>
    <mergeCell ref="A130:C130"/>
    <mergeCell ref="D130:E130"/>
    <mergeCell ref="F130:G130"/>
    <mergeCell ref="A131:B131"/>
    <mergeCell ref="D131:E131"/>
    <mergeCell ref="F131:G131"/>
    <mergeCell ref="A132:C132"/>
    <mergeCell ref="D132:E132"/>
    <mergeCell ref="F132:G132"/>
    <mergeCell ref="A133:C133"/>
    <mergeCell ref="D133:E133"/>
    <mergeCell ref="F133:G133"/>
    <mergeCell ref="A134:C134"/>
    <mergeCell ref="D134:E134"/>
    <mergeCell ref="F134:G134"/>
    <mergeCell ref="A135:C135"/>
    <mergeCell ref="D135:E135"/>
    <mergeCell ref="F135:G135"/>
    <mergeCell ref="A136:C136"/>
    <mergeCell ref="D136:E136"/>
    <mergeCell ref="F136:G136"/>
    <mergeCell ref="A137:C137"/>
    <mergeCell ref="D137:E137"/>
    <mergeCell ref="F137:G137"/>
    <mergeCell ref="A138:C138"/>
    <mergeCell ref="D138:E138"/>
    <mergeCell ref="F138:G138"/>
    <mergeCell ref="A139:C139"/>
    <mergeCell ref="D139:E139"/>
    <mergeCell ref="F139:G139"/>
    <mergeCell ref="A140:C140"/>
    <mergeCell ref="D140:E140"/>
    <mergeCell ref="F140:G140"/>
    <mergeCell ref="B141:C141"/>
    <mergeCell ref="D141:E141"/>
    <mergeCell ref="F141:G141"/>
    <mergeCell ref="A143:G143"/>
    <mergeCell ref="A144:C144"/>
    <mergeCell ref="E144:F144"/>
    <mergeCell ref="A149:C149"/>
    <mergeCell ref="E149:F149"/>
  </mergeCells>
  <printOptions horizontalCentered="1"/>
  <pageMargins left="0.56" right="0.17" top="0.47" bottom="0.26" header="0.49" footer="0.2"/>
  <pageSetup horizontalDpi="600" verticalDpi="600" orientation="portrait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2010-07-26T09:15:28Z</cp:lastPrinted>
  <dcterms:created xsi:type="dcterms:W3CDTF">2010-07-26T06:43:37Z</dcterms:created>
  <dcterms:modified xsi:type="dcterms:W3CDTF">2010-07-26T10:38:48Z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